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ecb345745ebcbcb/Documents/Sandhurst/"/>
    </mc:Choice>
  </mc:AlternateContent>
  <xr:revisionPtr revIDLastSave="752" documentId="8_{426B3521-DC1E-4062-8F3B-D55BCBD29715}" xr6:coauthVersionLast="47" xr6:coauthVersionMax="47" xr10:uidLastSave="{C3F36F85-51C9-4813-91BD-0138BD19F578}"/>
  <bookViews>
    <workbookView xWindow="-108" yWindow="-108" windowWidth="23256" windowHeight="12456" xr2:uid="{524DB66A-7628-4EC1-9EE2-DDB3B4E4CE90}"/>
  </bookViews>
  <sheets>
    <sheet name="Top 50's" sheetId="7" r:id="rId1"/>
    <sheet name="Combined Stats - No Formula" sheetId="6" state="hidden" r:id="rId2"/>
    <sheet name="Combined Stats - Formula" sheetId="5" state="hidden" r:id="rId3"/>
    <sheet name="Rodda Stats to 17-18" sheetId="1" state="hidden" r:id="rId4"/>
    <sheet name="Raw Stats Altered" sheetId="4" state="hidden" r:id="rId5"/>
    <sheet name="Raw Stats PV" sheetId="3" state="hidden" r:id="rId6"/>
    <sheet name="Raw Stats &gt;=18-19" sheetId="2" state="hidden" r:id="rId7"/>
  </sheets>
  <definedNames>
    <definedName name="_xlnm._FilterDatabase" localSheetId="2" hidden="1">'Combined Stats - Formula'!$A$2:$V$2</definedName>
    <definedName name="_xlnm._FilterDatabase" localSheetId="1" hidden="1">'Combined Stats - No Formula'!$B$2:$W$451</definedName>
    <definedName name="_xlnm._FilterDatabase" localSheetId="6" hidden="1">'Raw Stats &gt;=18-19'!$A$1:$S$112</definedName>
    <definedName name="_xlnm._FilterDatabase" localSheetId="4" hidden="1">'Raw Stats Altered'!$A$1:$S$37</definedName>
    <definedName name="_xlnm._FilterDatabase" localSheetId="3" hidden="1">'Rodda Stats to 17-18'!$A$2:$CP$429</definedName>
    <definedName name="_xlnm._FilterDatabase" localSheetId="0" hidden="1">'Top 50''s'!$Y$2:$AB$2</definedName>
  </definedNames>
  <calcPr calcId="191029"/>
  <pivotCaches>
    <pivotCache cacheId="13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2" i="5" l="1"/>
  <c r="C452" i="5"/>
  <c r="D452" i="5"/>
  <c r="J452" i="5" s="1"/>
  <c r="E452" i="5"/>
  <c r="F452" i="5"/>
  <c r="G452" i="5"/>
  <c r="H452" i="5"/>
  <c r="I452" i="5"/>
  <c r="K452" i="5"/>
  <c r="Q452" i="5" s="1"/>
  <c r="L452" i="5"/>
  <c r="M452" i="5"/>
  <c r="N452" i="5"/>
  <c r="O452" i="5"/>
  <c r="S452" i="5"/>
  <c r="T452" i="5"/>
  <c r="U452" i="5"/>
  <c r="V452" i="5"/>
  <c r="B453" i="5"/>
  <c r="C453" i="5"/>
  <c r="D453" i="5"/>
  <c r="E453" i="5"/>
  <c r="J453" i="5" s="1"/>
  <c r="F453" i="5"/>
  <c r="G453" i="5"/>
  <c r="H453" i="5"/>
  <c r="I453" i="5"/>
  <c r="K453" i="5"/>
  <c r="L453" i="5"/>
  <c r="P453" i="5" s="1"/>
  <c r="M453" i="5"/>
  <c r="R453" i="5" s="1"/>
  <c r="N453" i="5"/>
  <c r="O453" i="5"/>
  <c r="S453" i="5"/>
  <c r="T453" i="5"/>
  <c r="U453" i="5"/>
  <c r="V453" i="5"/>
  <c r="B454" i="5"/>
  <c r="C454" i="5"/>
  <c r="D454" i="5"/>
  <c r="E454" i="5"/>
  <c r="F454" i="5"/>
  <c r="G454" i="5"/>
  <c r="H454" i="5"/>
  <c r="I454" i="5"/>
  <c r="K454" i="5"/>
  <c r="Q454" i="5" s="1"/>
  <c r="L454" i="5"/>
  <c r="M454" i="5"/>
  <c r="N454" i="5"/>
  <c r="O454" i="5"/>
  <c r="S454" i="5"/>
  <c r="T454" i="5"/>
  <c r="U454" i="5"/>
  <c r="V454" i="5"/>
  <c r="B455" i="5"/>
  <c r="C455" i="5"/>
  <c r="D455" i="5"/>
  <c r="J455" i="5" s="1"/>
  <c r="E455" i="5"/>
  <c r="F455" i="5"/>
  <c r="G455" i="5"/>
  <c r="H455" i="5"/>
  <c r="I455" i="5"/>
  <c r="K455" i="5"/>
  <c r="L455" i="5"/>
  <c r="Q455" i="5" s="1"/>
  <c r="M455" i="5"/>
  <c r="N455" i="5"/>
  <c r="O455" i="5"/>
  <c r="R455" i="5"/>
  <c r="S455" i="5"/>
  <c r="T455" i="5"/>
  <c r="U455" i="5"/>
  <c r="V455" i="5"/>
  <c r="B456" i="5"/>
  <c r="C456" i="5"/>
  <c r="D456" i="5"/>
  <c r="E456" i="5"/>
  <c r="J456" i="5" s="1"/>
  <c r="F456" i="5"/>
  <c r="G456" i="5"/>
  <c r="H456" i="5"/>
  <c r="I456" i="5"/>
  <c r="K456" i="5"/>
  <c r="Q456" i="5" s="1"/>
  <c r="L456" i="5"/>
  <c r="M456" i="5"/>
  <c r="P456" i="5" s="1"/>
  <c r="N456" i="5"/>
  <c r="O456" i="5"/>
  <c r="S456" i="5"/>
  <c r="T456" i="5"/>
  <c r="U456" i="5"/>
  <c r="V456" i="5"/>
  <c r="B457" i="5"/>
  <c r="C457" i="5"/>
  <c r="D457" i="5"/>
  <c r="E457" i="5"/>
  <c r="F457" i="5"/>
  <c r="J457" i="5" s="1"/>
  <c r="G457" i="5"/>
  <c r="H457" i="5"/>
  <c r="I457" i="5"/>
  <c r="K457" i="5"/>
  <c r="L457" i="5"/>
  <c r="P457" i="5" s="1"/>
  <c r="M457" i="5"/>
  <c r="R457" i="5" s="1"/>
  <c r="N457" i="5"/>
  <c r="O457" i="5"/>
  <c r="S457" i="5"/>
  <c r="T457" i="5"/>
  <c r="U457" i="5"/>
  <c r="V457" i="5"/>
  <c r="B458" i="5"/>
  <c r="C458" i="5"/>
  <c r="D458" i="5"/>
  <c r="J458" i="5" s="1"/>
  <c r="E458" i="5"/>
  <c r="F458" i="5"/>
  <c r="G458" i="5"/>
  <c r="H458" i="5"/>
  <c r="I458" i="5"/>
  <c r="K458" i="5"/>
  <c r="Q458" i="5" s="1"/>
  <c r="L458" i="5"/>
  <c r="M458" i="5"/>
  <c r="N458" i="5"/>
  <c r="O458" i="5"/>
  <c r="S458" i="5"/>
  <c r="T458" i="5"/>
  <c r="U458" i="5"/>
  <c r="V458" i="5"/>
  <c r="B459" i="5"/>
  <c r="C459" i="5"/>
  <c r="D459" i="5"/>
  <c r="E459" i="5"/>
  <c r="F459" i="5"/>
  <c r="G459" i="5"/>
  <c r="H459" i="5"/>
  <c r="I459" i="5"/>
  <c r="K459" i="5"/>
  <c r="L459" i="5"/>
  <c r="M459" i="5"/>
  <c r="R459" i="5" s="1"/>
  <c r="N459" i="5"/>
  <c r="O459" i="5"/>
  <c r="S459" i="5"/>
  <c r="T459" i="5"/>
  <c r="U459" i="5"/>
  <c r="V459" i="5"/>
  <c r="B460" i="5"/>
  <c r="C460" i="5"/>
  <c r="D460" i="5"/>
  <c r="E460" i="5"/>
  <c r="F460" i="5"/>
  <c r="G460" i="5"/>
  <c r="H460" i="5"/>
  <c r="I460" i="5"/>
  <c r="K460" i="5"/>
  <c r="L460" i="5"/>
  <c r="M460" i="5"/>
  <c r="R460" i="5" s="1"/>
  <c r="N460" i="5"/>
  <c r="O460" i="5"/>
  <c r="Q460" i="5"/>
  <c r="S460" i="5"/>
  <c r="T460" i="5"/>
  <c r="U460" i="5"/>
  <c r="V460" i="5"/>
  <c r="B461" i="5"/>
  <c r="C461" i="5"/>
  <c r="D461" i="5"/>
  <c r="E461" i="5"/>
  <c r="F461" i="5"/>
  <c r="G461" i="5"/>
  <c r="H461" i="5"/>
  <c r="I461" i="5"/>
  <c r="J461" i="5"/>
  <c r="K461" i="5"/>
  <c r="L461" i="5"/>
  <c r="M461" i="5"/>
  <c r="R461" i="5" s="1"/>
  <c r="N461" i="5"/>
  <c r="O461" i="5"/>
  <c r="S461" i="5"/>
  <c r="T461" i="5"/>
  <c r="U461" i="5"/>
  <c r="V461" i="5"/>
  <c r="B462" i="5"/>
  <c r="C462" i="5"/>
  <c r="D462" i="5"/>
  <c r="E462" i="5"/>
  <c r="J462" i="5" s="1"/>
  <c r="F462" i="5"/>
  <c r="G462" i="5"/>
  <c r="H462" i="5"/>
  <c r="I462" i="5"/>
  <c r="K462" i="5"/>
  <c r="L462" i="5"/>
  <c r="M462" i="5"/>
  <c r="P462" i="5" s="1"/>
  <c r="N462" i="5"/>
  <c r="O462" i="5"/>
  <c r="Q462" i="5"/>
  <c r="S462" i="5"/>
  <c r="T462" i="5"/>
  <c r="U462" i="5"/>
  <c r="V462" i="5"/>
  <c r="B463" i="5"/>
  <c r="C463" i="5"/>
  <c r="D463" i="5"/>
  <c r="E463" i="5"/>
  <c r="J463" i="5" s="1"/>
  <c r="F463" i="5"/>
  <c r="G463" i="5"/>
  <c r="H463" i="5"/>
  <c r="I463" i="5"/>
  <c r="K463" i="5"/>
  <c r="L463" i="5"/>
  <c r="M463" i="5"/>
  <c r="P463" i="5" s="1"/>
  <c r="N463" i="5"/>
  <c r="O463" i="5"/>
  <c r="S463" i="5"/>
  <c r="T463" i="5"/>
  <c r="U463" i="5"/>
  <c r="V463" i="5"/>
  <c r="B464" i="5"/>
  <c r="C464" i="5"/>
  <c r="D464" i="5"/>
  <c r="J464" i="5" s="1"/>
  <c r="E464" i="5"/>
  <c r="F464" i="5"/>
  <c r="G464" i="5"/>
  <c r="H464" i="5"/>
  <c r="I464" i="5"/>
  <c r="K464" i="5"/>
  <c r="L464" i="5"/>
  <c r="M464" i="5"/>
  <c r="N464" i="5"/>
  <c r="O464" i="5"/>
  <c r="S464" i="5"/>
  <c r="T464" i="5"/>
  <c r="U464" i="5"/>
  <c r="V464" i="5"/>
  <c r="B465" i="5"/>
  <c r="C465" i="5"/>
  <c r="D465" i="5"/>
  <c r="E465" i="5"/>
  <c r="F465" i="5"/>
  <c r="G465" i="5"/>
  <c r="H465" i="5"/>
  <c r="I465" i="5"/>
  <c r="K465" i="5"/>
  <c r="Q465" i="5" s="1"/>
  <c r="L465" i="5"/>
  <c r="M465" i="5"/>
  <c r="N465" i="5"/>
  <c r="O465" i="5"/>
  <c r="R465" i="5"/>
  <c r="S465" i="5"/>
  <c r="T465" i="5"/>
  <c r="U465" i="5"/>
  <c r="V465" i="5"/>
  <c r="B466" i="5"/>
  <c r="C466" i="5"/>
  <c r="D466" i="5"/>
  <c r="E466" i="5"/>
  <c r="J466" i="5" s="1"/>
  <c r="F466" i="5"/>
  <c r="G466" i="5"/>
  <c r="H466" i="5"/>
  <c r="I466" i="5"/>
  <c r="K466" i="5"/>
  <c r="L466" i="5"/>
  <c r="M466" i="5"/>
  <c r="P466" i="5" s="1"/>
  <c r="N466" i="5"/>
  <c r="O466" i="5"/>
  <c r="Q466" i="5"/>
  <c r="S466" i="5"/>
  <c r="T466" i="5"/>
  <c r="U466" i="5"/>
  <c r="V466" i="5"/>
  <c r="B467" i="5"/>
  <c r="C467" i="5"/>
  <c r="D467" i="5"/>
  <c r="E467" i="5"/>
  <c r="F467" i="5"/>
  <c r="G467" i="5"/>
  <c r="H467" i="5"/>
  <c r="I467" i="5"/>
  <c r="K467" i="5"/>
  <c r="L467" i="5"/>
  <c r="M467" i="5"/>
  <c r="P467" i="5" s="1"/>
  <c r="N467" i="5"/>
  <c r="O467" i="5"/>
  <c r="S467" i="5"/>
  <c r="T467" i="5"/>
  <c r="U467" i="5"/>
  <c r="V467" i="5"/>
  <c r="B468" i="5"/>
  <c r="C468" i="5"/>
  <c r="D468" i="5"/>
  <c r="E468" i="5"/>
  <c r="F468" i="5"/>
  <c r="G468" i="5"/>
  <c r="H468" i="5"/>
  <c r="I468" i="5"/>
  <c r="K468" i="5"/>
  <c r="Q468" i="5" s="1"/>
  <c r="L468" i="5"/>
  <c r="M468" i="5"/>
  <c r="N468" i="5"/>
  <c r="O468" i="5"/>
  <c r="S468" i="5"/>
  <c r="T468" i="5"/>
  <c r="U468" i="5"/>
  <c r="V468" i="5"/>
  <c r="B451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Q277" i="5" s="1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Q292" i="5" s="1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3" i="5"/>
  <c r="Q276" i="5"/>
  <c r="R109" i="2"/>
  <c r="Q109" i="2"/>
  <c r="P109" i="2"/>
  <c r="J109" i="2"/>
  <c r="R107" i="2"/>
  <c r="Q107" i="2"/>
  <c r="P107" i="2"/>
  <c r="J107" i="2"/>
  <c r="R104" i="2"/>
  <c r="Q104" i="2"/>
  <c r="P104" i="2"/>
  <c r="J104" i="2"/>
  <c r="R103" i="2"/>
  <c r="Q103" i="2"/>
  <c r="P103" i="2"/>
  <c r="J103" i="2"/>
  <c r="R100" i="2"/>
  <c r="Q100" i="2"/>
  <c r="P100" i="2"/>
  <c r="J100" i="2"/>
  <c r="R96" i="2"/>
  <c r="Q96" i="2"/>
  <c r="P96" i="2"/>
  <c r="J96" i="2"/>
  <c r="R95" i="2"/>
  <c r="Q95" i="2"/>
  <c r="P95" i="2"/>
  <c r="J95" i="2"/>
  <c r="R92" i="2"/>
  <c r="Q92" i="2"/>
  <c r="P92" i="2"/>
  <c r="J92" i="2"/>
  <c r="R91" i="2"/>
  <c r="Q91" i="2"/>
  <c r="P91" i="2"/>
  <c r="J91" i="2"/>
  <c r="R86" i="2"/>
  <c r="Q86" i="2"/>
  <c r="P86" i="2"/>
  <c r="J86" i="2"/>
  <c r="R85" i="2"/>
  <c r="Q85" i="2"/>
  <c r="P85" i="2"/>
  <c r="J85" i="2"/>
  <c r="R78" i="2"/>
  <c r="Q78" i="2"/>
  <c r="P78" i="2"/>
  <c r="J78" i="2"/>
  <c r="R77" i="2"/>
  <c r="Q77" i="2"/>
  <c r="P77" i="2"/>
  <c r="J77" i="2"/>
  <c r="R71" i="2"/>
  <c r="Q71" i="2"/>
  <c r="P71" i="2"/>
  <c r="J71" i="2"/>
  <c r="R70" i="2"/>
  <c r="Q70" i="2"/>
  <c r="P70" i="2"/>
  <c r="J70" i="2"/>
  <c r="R67" i="2"/>
  <c r="Q67" i="2"/>
  <c r="P67" i="2"/>
  <c r="J67" i="2"/>
  <c r="R63" i="2"/>
  <c r="Q63" i="2"/>
  <c r="P63" i="2"/>
  <c r="J63" i="2"/>
  <c r="R62" i="2"/>
  <c r="Q62" i="2"/>
  <c r="P62" i="2"/>
  <c r="J62" i="2"/>
  <c r="R54" i="2"/>
  <c r="Q54" i="2"/>
  <c r="P54" i="2"/>
  <c r="J54" i="2"/>
  <c r="R49" i="2"/>
  <c r="Q49" i="2"/>
  <c r="P49" i="2"/>
  <c r="J49" i="2"/>
  <c r="R47" i="2"/>
  <c r="Q47" i="2"/>
  <c r="P47" i="2"/>
  <c r="J47" i="2"/>
  <c r="R43" i="2"/>
  <c r="Q43" i="2"/>
  <c r="P43" i="2"/>
  <c r="J43" i="2"/>
  <c r="R42" i="2"/>
  <c r="Q42" i="2"/>
  <c r="P42" i="2"/>
  <c r="J42" i="2"/>
  <c r="R40" i="2"/>
  <c r="Q40" i="2"/>
  <c r="P40" i="2"/>
  <c r="J40" i="2"/>
  <c r="R36" i="2"/>
  <c r="Q36" i="2"/>
  <c r="P36" i="2"/>
  <c r="J36" i="2"/>
  <c r="R35" i="2"/>
  <c r="Q35" i="2"/>
  <c r="P35" i="2"/>
  <c r="J35" i="2"/>
  <c r="R28" i="2"/>
  <c r="Q28" i="2"/>
  <c r="P28" i="2"/>
  <c r="J28" i="2"/>
  <c r="R25" i="2"/>
  <c r="Q25" i="2"/>
  <c r="P25" i="2"/>
  <c r="J25" i="2"/>
  <c r="R19" i="2"/>
  <c r="Q19" i="2"/>
  <c r="P19" i="2"/>
  <c r="J19" i="2"/>
  <c r="R18" i="2"/>
  <c r="Q18" i="2"/>
  <c r="P18" i="2"/>
  <c r="J18" i="2"/>
  <c r="R17" i="2"/>
  <c r="Q17" i="2"/>
  <c r="P17" i="2"/>
  <c r="J17" i="2"/>
  <c r="R16" i="2"/>
  <c r="Q16" i="2"/>
  <c r="P16" i="2"/>
  <c r="J16" i="2"/>
  <c r="R12" i="2"/>
  <c r="Q12" i="2"/>
  <c r="P12" i="2"/>
  <c r="J12" i="2"/>
  <c r="R10" i="2"/>
  <c r="Q10" i="2"/>
  <c r="P10" i="2"/>
  <c r="J10" i="2"/>
  <c r="R9" i="2"/>
  <c r="Q9" i="2"/>
  <c r="P9" i="2"/>
  <c r="J9" i="2"/>
  <c r="R4" i="2"/>
  <c r="Q4" i="2"/>
  <c r="P4" i="2"/>
  <c r="J4" i="2"/>
  <c r="R3" i="2"/>
  <c r="Q3" i="2"/>
  <c r="P3" i="2"/>
  <c r="J3" i="2"/>
  <c r="B270" i="5"/>
  <c r="C270" i="5"/>
  <c r="E270" i="5"/>
  <c r="D270" i="5"/>
  <c r="F270" i="5"/>
  <c r="G270" i="5"/>
  <c r="H270" i="5"/>
  <c r="I270" i="5"/>
  <c r="L270" i="5"/>
  <c r="Q270" i="5" s="1"/>
  <c r="M270" i="5"/>
  <c r="R270" i="5" s="1"/>
  <c r="N270" i="5"/>
  <c r="O270" i="5"/>
  <c r="S270" i="5"/>
  <c r="T270" i="5"/>
  <c r="U270" i="5"/>
  <c r="V270" i="5"/>
  <c r="B271" i="5"/>
  <c r="C271" i="5"/>
  <c r="E271" i="5"/>
  <c r="D271" i="5"/>
  <c r="F271" i="5"/>
  <c r="G271" i="5"/>
  <c r="H271" i="5"/>
  <c r="I271" i="5"/>
  <c r="L271" i="5"/>
  <c r="M271" i="5"/>
  <c r="N271" i="5"/>
  <c r="O271" i="5"/>
  <c r="S271" i="5"/>
  <c r="T271" i="5"/>
  <c r="U271" i="5"/>
  <c r="V271" i="5"/>
  <c r="B272" i="5"/>
  <c r="C272" i="5"/>
  <c r="E272" i="5"/>
  <c r="D272" i="5"/>
  <c r="F272" i="5"/>
  <c r="G272" i="5"/>
  <c r="H272" i="5"/>
  <c r="I272" i="5"/>
  <c r="L272" i="5"/>
  <c r="Q272" i="5" s="1"/>
  <c r="M272" i="5"/>
  <c r="N272" i="5"/>
  <c r="O272" i="5"/>
  <c r="S272" i="5"/>
  <c r="T272" i="5"/>
  <c r="U272" i="5"/>
  <c r="V272" i="5"/>
  <c r="B273" i="5"/>
  <c r="C273" i="5"/>
  <c r="E273" i="5"/>
  <c r="D273" i="5"/>
  <c r="F273" i="5"/>
  <c r="G273" i="5"/>
  <c r="H273" i="5"/>
  <c r="I273" i="5"/>
  <c r="L273" i="5"/>
  <c r="M273" i="5"/>
  <c r="N273" i="5"/>
  <c r="O273" i="5"/>
  <c r="S273" i="5"/>
  <c r="T273" i="5"/>
  <c r="U273" i="5"/>
  <c r="V273" i="5"/>
  <c r="B274" i="5"/>
  <c r="C274" i="5"/>
  <c r="E274" i="5"/>
  <c r="D274" i="5"/>
  <c r="F274" i="5"/>
  <c r="G274" i="5"/>
  <c r="H274" i="5"/>
  <c r="I274" i="5"/>
  <c r="L274" i="5"/>
  <c r="M274" i="5"/>
  <c r="N274" i="5"/>
  <c r="O274" i="5"/>
  <c r="S274" i="5"/>
  <c r="T274" i="5"/>
  <c r="U274" i="5"/>
  <c r="V274" i="5"/>
  <c r="B275" i="5"/>
  <c r="C275" i="5"/>
  <c r="E275" i="5"/>
  <c r="D275" i="5"/>
  <c r="F275" i="5"/>
  <c r="G275" i="5"/>
  <c r="H275" i="5"/>
  <c r="I275" i="5"/>
  <c r="L275" i="5"/>
  <c r="M275" i="5"/>
  <c r="N275" i="5"/>
  <c r="O275" i="5"/>
  <c r="S275" i="5"/>
  <c r="T275" i="5"/>
  <c r="U275" i="5"/>
  <c r="V275" i="5"/>
  <c r="B276" i="5"/>
  <c r="C276" i="5"/>
  <c r="E276" i="5"/>
  <c r="D276" i="5"/>
  <c r="F276" i="5"/>
  <c r="G276" i="5"/>
  <c r="H276" i="5"/>
  <c r="I276" i="5"/>
  <c r="L276" i="5"/>
  <c r="M276" i="5"/>
  <c r="R276" i="5" s="1"/>
  <c r="N276" i="5"/>
  <c r="O276" i="5"/>
  <c r="S276" i="5"/>
  <c r="T276" i="5"/>
  <c r="U276" i="5"/>
  <c r="V276" i="5"/>
  <c r="B277" i="5"/>
  <c r="C277" i="5"/>
  <c r="E277" i="5"/>
  <c r="D277" i="5"/>
  <c r="F277" i="5"/>
  <c r="G277" i="5"/>
  <c r="H277" i="5"/>
  <c r="I277" i="5"/>
  <c r="L277" i="5"/>
  <c r="M277" i="5"/>
  <c r="R277" i="5" s="1"/>
  <c r="N277" i="5"/>
  <c r="O277" i="5"/>
  <c r="S277" i="5"/>
  <c r="T277" i="5"/>
  <c r="U277" i="5"/>
  <c r="V277" i="5"/>
  <c r="B278" i="5"/>
  <c r="C278" i="5"/>
  <c r="E278" i="5"/>
  <c r="D278" i="5"/>
  <c r="F278" i="5"/>
  <c r="G278" i="5"/>
  <c r="H278" i="5"/>
  <c r="I278" i="5"/>
  <c r="L278" i="5"/>
  <c r="Q278" i="5" s="1"/>
  <c r="M278" i="5"/>
  <c r="N278" i="5"/>
  <c r="O278" i="5"/>
  <c r="S278" i="5"/>
  <c r="T278" i="5"/>
  <c r="U278" i="5"/>
  <c r="V278" i="5"/>
  <c r="B279" i="5"/>
  <c r="C279" i="5"/>
  <c r="E279" i="5"/>
  <c r="D279" i="5"/>
  <c r="F279" i="5"/>
  <c r="G279" i="5"/>
  <c r="H279" i="5"/>
  <c r="I279" i="5"/>
  <c r="L279" i="5"/>
  <c r="M279" i="5"/>
  <c r="N279" i="5"/>
  <c r="O279" i="5"/>
  <c r="S279" i="5"/>
  <c r="T279" i="5"/>
  <c r="U279" i="5"/>
  <c r="V279" i="5"/>
  <c r="B280" i="5"/>
  <c r="C280" i="5"/>
  <c r="E280" i="5"/>
  <c r="D280" i="5"/>
  <c r="F280" i="5"/>
  <c r="G280" i="5"/>
  <c r="H280" i="5"/>
  <c r="I280" i="5"/>
  <c r="L280" i="5"/>
  <c r="Q280" i="5" s="1"/>
  <c r="M280" i="5"/>
  <c r="R280" i="5" s="1"/>
  <c r="N280" i="5"/>
  <c r="O280" i="5"/>
  <c r="S280" i="5"/>
  <c r="T280" i="5"/>
  <c r="U280" i="5"/>
  <c r="V280" i="5"/>
  <c r="B281" i="5"/>
  <c r="C281" i="5"/>
  <c r="E281" i="5"/>
  <c r="D281" i="5"/>
  <c r="F281" i="5"/>
  <c r="G281" i="5"/>
  <c r="H281" i="5"/>
  <c r="I281" i="5"/>
  <c r="L281" i="5"/>
  <c r="M281" i="5"/>
  <c r="N281" i="5"/>
  <c r="O281" i="5"/>
  <c r="S281" i="5"/>
  <c r="T281" i="5"/>
  <c r="U281" i="5"/>
  <c r="V281" i="5"/>
  <c r="B282" i="5"/>
  <c r="C282" i="5"/>
  <c r="E282" i="5"/>
  <c r="D282" i="5"/>
  <c r="F282" i="5"/>
  <c r="G282" i="5"/>
  <c r="H282" i="5"/>
  <c r="I282" i="5"/>
  <c r="L282" i="5"/>
  <c r="M282" i="5"/>
  <c r="N282" i="5"/>
  <c r="O282" i="5"/>
  <c r="S282" i="5"/>
  <c r="T282" i="5"/>
  <c r="U282" i="5"/>
  <c r="V282" i="5"/>
  <c r="B283" i="5"/>
  <c r="C283" i="5"/>
  <c r="E283" i="5"/>
  <c r="D283" i="5"/>
  <c r="F283" i="5"/>
  <c r="G283" i="5"/>
  <c r="H283" i="5"/>
  <c r="I283" i="5"/>
  <c r="L283" i="5"/>
  <c r="M283" i="5"/>
  <c r="N283" i="5"/>
  <c r="O283" i="5"/>
  <c r="S283" i="5"/>
  <c r="T283" i="5"/>
  <c r="U283" i="5"/>
  <c r="V283" i="5"/>
  <c r="B284" i="5"/>
  <c r="C284" i="5"/>
  <c r="E284" i="5"/>
  <c r="D284" i="5"/>
  <c r="F284" i="5"/>
  <c r="G284" i="5"/>
  <c r="H284" i="5"/>
  <c r="I284" i="5"/>
  <c r="L284" i="5"/>
  <c r="Q284" i="5" s="1"/>
  <c r="M284" i="5"/>
  <c r="N284" i="5"/>
  <c r="O284" i="5"/>
  <c r="S284" i="5"/>
  <c r="T284" i="5"/>
  <c r="U284" i="5"/>
  <c r="V284" i="5"/>
  <c r="B285" i="5"/>
  <c r="C285" i="5"/>
  <c r="E285" i="5"/>
  <c r="D285" i="5"/>
  <c r="F285" i="5"/>
  <c r="G285" i="5"/>
  <c r="H285" i="5"/>
  <c r="I285" i="5"/>
  <c r="L285" i="5"/>
  <c r="Q285" i="5" s="1"/>
  <c r="M285" i="5"/>
  <c r="N285" i="5"/>
  <c r="O285" i="5"/>
  <c r="S285" i="5"/>
  <c r="T285" i="5"/>
  <c r="U285" i="5"/>
  <c r="V285" i="5"/>
  <c r="B286" i="5"/>
  <c r="C286" i="5"/>
  <c r="E286" i="5"/>
  <c r="D286" i="5"/>
  <c r="F286" i="5"/>
  <c r="G286" i="5"/>
  <c r="H286" i="5"/>
  <c r="I286" i="5"/>
  <c r="L286" i="5"/>
  <c r="Q286" i="5" s="1"/>
  <c r="M286" i="5"/>
  <c r="R286" i="5" s="1"/>
  <c r="N286" i="5"/>
  <c r="O286" i="5"/>
  <c r="S286" i="5"/>
  <c r="T286" i="5"/>
  <c r="U286" i="5"/>
  <c r="V286" i="5"/>
  <c r="B287" i="5"/>
  <c r="C287" i="5"/>
  <c r="E287" i="5"/>
  <c r="D287" i="5"/>
  <c r="F287" i="5"/>
  <c r="G287" i="5"/>
  <c r="H287" i="5"/>
  <c r="I287" i="5"/>
  <c r="L287" i="5"/>
  <c r="M287" i="5"/>
  <c r="N287" i="5"/>
  <c r="O287" i="5"/>
  <c r="S287" i="5"/>
  <c r="T287" i="5"/>
  <c r="U287" i="5"/>
  <c r="V287" i="5"/>
  <c r="B288" i="5"/>
  <c r="C288" i="5"/>
  <c r="E288" i="5"/>
  <c r="D288" i="5"/>
  <c r="F288" i="5"/>
  <c r="G288" i="5"/>
  <c r="H288" i="5"/>
  <c r="I288" i="5"/>
  <c r="L288" i="5"/>
  <c r="Q288" i="5" s="1"/>
  <c r="M288" i="5"/>
  <c r="N288" i="5"/>
  <c r="O288" i="5"/>
  <c r="S288" i="5"/>
  <c r="T288" i="5"/>
  <c r="U288" i="5"/>
  <c r="V288" i="5"/>
  <c r="B289" i="5"/>
  <c r="C289" i="5"/>
  <c r="E289" i="5"/>
  <c r="D289" i="5"/>
  <c r="F289" i="5"/>
  <c r="G289" i="5"/>
  <c r="H289" i="5"/>
  <c r="I289" i="5"/>
  <c r="L289" i="5"/>
  <c r="M289" i="5"/>
  <c r="N289" i="5"/>
  <c r="O289" i="5"/>
  <c r="S289" i="5"/>
  <c r="T289" i="5"/>
  <c r="U289" i="5"/>
  <c r="V289" i="5"/>
  <c r="B290" i="5"/>
  <c r="C290" i="5"/>
  <c r="E290" i="5"/>
  <c r="D290" i="5"/>
  <c r="F290" i="5"/>
  <c r="G290" i="5"/>
  <c r="H290" i="5"/>
  <c r="I290" i="5"/>
  <c r="L290" i="5"/>
  <c r="M290" i="5"/>
  <c r="N290" i="5"/>
  <c r="O290" i="5"/>
  <c r="S290" i="5"/>
  <c r="T290" i="5"/>
  <c r="U290" i="5"/>
  <c r="V290" i="5"/>
  <c r="B291" i="5"/>
  <c r="C291" i="5"/>
  <c r="E291" i="5"/>
  <c r="D291" i="5"/>
  <c r="F291" i="5"/>
  <c r="G291" i="5"/>
  <c r="H291" i="5"/>
  <c r="I291" i="5"/>
  <c r="L291" i="5"/>
  <c r="M291" i="5"/>
  <c r="N291" i="5"/>
  <c r="O291" i="5"/>
  <c r="S291" i="5"/>
  <c r="T291" i="5"/>
  <c r="U291" i="5"/>
  <c r="V291" i="5"/>
  <c r="B292" i="5"/>
  <c r="C292" i="5"/>
  <c r="E292" i="5"/>
  <c r="D292" i="5"/>
  <c r="F292" i="5"/>
  <c r="G292" i="5"/>
  <c r="H292" i="5"/>
  <c r="I292" i="5"/>
  <c r="L292" i="5"/>
  <c r="M292" i="5"/>
  <c r="R292" i="5" s="1"/>
  <c r="N292" i="5"/>
  <c r="O292" i="5"/>
  <c r="S292" i="5"/>
  <c r="T292" i="5"/>
  <c r="U292" i="5"/>
  <c r="V292" i="5"/>
  <c r="B293" i="5"/>
  <c r="C293" i="5"/>
  <c r="E293" i="5"/>
  <c r="D293" i="5"/>
  <c r="F293" i="5"/>
  <c r="G293" i="5"/>
  <c r="H293" i="5"/>
  <c r="I293" i="5"/>
  <c r="L293" i="5"/>
  <c r="Q293" i="5" s="1"/>
  <c r="M293" i="5"/>
  <c r="R293" i="5" s="1"/>
  <c r="N293" i="5"/>
  <c r="O293" i="5"/>
  <c r="S293" i="5"/>
  <c r="T293" i="5"/>
  <c r="U293" i="5"/>
  <c r="V293" i="5"/>
  <c r="B294" i="5"/>
  <c r="C294" i="5"/>
  <c r="E294" i="5"/>
  <c r="D294" i="5"/>
  <c r="F294" i="5"/>
  <c r="G294" i="5"/>
  <c r="H294" i="5"/>
  <c r="I294" i="5"/>
  <c r="L294" i="5"/>
  <c r="Q294" i="5" s="1"/>
  <c r="M294" i="5"/>
  <c r="N294" i="5"/>
  <c r="O294" i="5"/>
  <c r="S294" i="5"/>
  <c r="T294" i="5"/>
  <c r="U294" i="5"/>
  <c r="V294" i="5"/>
  <c r="B295" i="5"/>
  <c r="C295" i="5"/>
  <c r="E295" i="5"/>
  <c r="D295" i="5"/>
  <c r="F295" i="5"/>
  <c r="G295" i="5"/>
  <c r="H295" i="5"/>
  <c r="I295" i="5"/>
  <c r="L295" i="5"/>
  <c r="M295" i="5"/>
  <c r="N295" i="5"/>
  <c r="O295" i="5"/>
  <c r="S295" i="5"/>
  <c r="T295" i="5"/>
  <c r="U295" i="5"/>
  <c r="V295" i="5"/>
  <c r="B296" i="5"/>
  <c r="C296" i="5"/>
  <c r="E296" i="5"/>
  <c r="D296" i="5"/>
  <c r="F296" i="5"/>
  <c r="G296" i="5"/>
  <c r="H296" i="5"/>
  <c r="I296" i="5"/>
  <c r="L296" i="5"/>
  <c r="Q296" i="5" s="1"/>
  <c r="M296" i="5"/>
  <c r="R296" i="5" s="1"/>
  <c r="N296" i="5"/>
  <c r="O296" i="5"/>
  <c r="S296" i="5"/>
  <c r="T296" i="5"/>
  <c r="U296" i="5"/>
  <c r="V296" i="5"/>
  <c r="B297" i="5"/>
  <c r="C297" i="5"/>
  <c r="E297" i="5"/>
  <c r="D297" i="5"/>
  <c r="F297" i="5"/>
  <c r="G297" i="5"/>
  <c r="H297" i="5"/>
  <c r="I297" i="5"/>
  <c r="L297" i="5"/>
  <c r="M297" i="5"/>
  <c r="R297" i="5" s="1"/>
  <c r="N297" i="5"/>
  <c r="O297" i="5"/>
  <c r="S297" i="5"/>
  <c r="T297" i="5"/>
  <c r="U297" i="5"/>
  <c r="V297" i="5"/>
  <c r="B298" i="5"/>
  <c r="C298" i="5"/>
  <c r="E298" i="5"/>
  <c r="D298" i="5"/>
  <c r="F298" i="5"/>
  <c r="G298" i="5"/>
  <c r="H298" i="5"/>
  <c r="I298" i="5"/>
  <c r="L298" i="5"/>
  <c r="M298" i="5"/>
  <c r="N298" i="5"/>
  <c r="O298" i="5"/>
  <c r="S298" i="5"/>
  <c r="T298" i="5"/>
  <c r="U298" i="5"/>
  <c r="V298" i="5"/>
  <c r="B299" i="5"/>
  <c r="C299" i="5"/>
  <c r="E299" i="5"/>
  <c r="D299" i="5"/>
  <c r="F299" i="5"/>
  <c r="G299" i="5"/>
  <c r="H299" i="5"/>
  <c r="I299" i="5"/>
  <c r="L299" i="5"/>
  <c r="M299" i="5"/>
  <c r="N299" i="5"/>
  <c r="O299" i="5"/>
  <c r="S299" i="5"/>
  <c r="T299" i="5"/>
  <c r="U299" i="5"/>
  <c r="V299" i="5"/>
  <c r="B300" i="5"/>
  <c r="C300" i="5"/>
  <c r="E300" i="5"/>
  <c r="D300" i="5"/>
  <c r="F300" i="5"/>
  <c r="G300" i="5"/>
  <c r="H300" i="5"/>
  <c r="I300" i="5"/>
  <c r="L300" i="5"/>
  <c r="Q300" i="5" s="1"/>
  <c r="M300" i="5"/>
  <c r="N300" i="5"/>
  <c r="O300" i="5"/>
  <c r="S300" i="5"/>
  <c r="T300" i="5"/>
  <c r="U300" i="5"/>
  <c r="V300" i="5"/>
  <c r="B301" i="5"/>
  <c r="C301" i="5"/>
  <c r="E301" i="5"/>
  <c r="D301" i="5"/>
  <c r="F301" i="5"/>
  <c r="G301" i="5"/>
  <c r="H301" i="5"/>
  <c r="I301" i="5"/>
  <c r="L301" i="5"/>
  <c r="Q301" i="5" s="1"/>
  <c r="M301" i="5"/>
  <c r="N301" i="5"/>
  <c r="O301" i="5"/>
  <c r="S301" i="5"/>
  <c r="T301" i="5"/>
  <c r="U301" i="5"/>
  <c r="V301" i="5"/>
  <c r="B302" i="5"/>
  <c r="C302" i="5"/>
  <c r="E302" i="5"/>
  <c r="D302" i="5"/>
  <c r="F302" i="5"/>
  <c r="G302" i="5"/>
  <c r="H302" i="5"/>
  <c r="I302" i="5"/>
  <c r="L302" i="5"/>
  <c r="Q302" i="5" s="1"/>
  <c r="M302" i="5"/>
  <c r="N302" i="5"/>
  <c r="O302" i="5"/>
  <c r="S302" i="5"/>
  <c r="T302" i="5"/>
  <c r="U302" i="5"/>
  <c r="V302" i="5"/>
  <c r="B303" i="5"/>
  <c r="C303" i="5"/>
  <c r="E303" i="5"/>
  <c r="D303" i="5"/>
  <c r="F303" i="5"/>
  <c r="G303" i="5"/>
  <c r="H303" i="5"/>
  <c r="I303" i="5"/>
  <c r="L303" i="5"/>
  <c r="M303" i="5"/>
  <c r="N303" i="5"/>
  <c r="O303" i="5"/>
  <c r="S303" i="5"/>
  <c r="T303" i="5"/>
  <c r="U303" i="5"/>
  <c r="V303" i="5"/>
  <c r="B304" i="5"/>
  <c r="C304" i="5"/>
  <c r="E304" i="5"/>
  <c r="D304" i="5"/>
  <c r="F304" i="5"/>
  <c r="G304" i="5"/>
  <c r="H304" i="5"/>
  <c r="I304" i="5"/>
  <c r="L304" i="5"/>
  <c r="Q304" i="5" s="1"/>
  <c r="M304" i="5"/>
  <c r="N304" i="5"/>
  <c r="O304" i="5"/>
  <c r="S304" i="5"/>
  <c r="T304" i="5"/>
  <c r="U304" i="5"/>
  <c r="V304" i="5"/>
  <c r="B305" i="5"/>
  <c r="C305" i="5"/>
  <c r="E305" i="5"/>
  <c r="D305" i="5"/>
  <c r="F305" i="5"/>
  <c r="G305" i="5"/>
  <c r="H305" i="5"/>
  <c r="I305" i="5"/>
  <c r="L305" i="5"/>
  <c r="M305" i="5"/>
  <c r="N305" i="5"/>
  <c r="O305" i="5"/>
  <c r="S305" i="5"/>
  <c r="T305" i="5"/>
  <c r="U305" i="5"/>
  <c r="V305" i="5"/>
  <c r="B306" i="5"/>
  <c r="C306" i="5"/>
  <c r="E306" i="5"/>
  <c r="D306" i="5"/>
  <c r="F306" i="5"/>
  <c r="G306" i="5"/>
  <c r="H306" i="5"/>
  <c r="I306" i="5"/>
  <c r="L306" i="5"/>
  <c r="M306" i="5"/>
  <c r="N306" i="5"/>
  <c r="O306" i="5"/>
  <c r="S306" i="5"/>
  <c r="T306" i="5"/>
  <c r="U306" i="5"/>
  <c r="V306" i="5"/>
  <c r="B307" i="5"/>
  <c r="C307" i="5"/>
  <c r="E307" i="5"/>
  <c r="D307" i="5"/>
  <c r="F307" i="5"/>
  <c r="G307" i="5"/>
  <c r="H307" i="5"/>
  <c r="I307" i="5"/>
  <c r="L307" i="5"/>
  <c r="M307" i="5"/>
  <c r="N307" i="5"/>
  <c r="O307" i="5"/>
  <c r="S307" i="5"/>
  <c r="T307" i="5"/>
  <c r="U307" i="5"/>
  <c r="V307" i="5"/>
  <c r="B308" i="5"/>
  <c r="C308" i="5"/>
  <c r="E308" i="5"/>
  <c r="D308" i="5"/>
  <c r="F308" i="5"/>
  <c r="G308" i="5"/>
  <c r="H308" i="5"/>
  <c r="I308" i="5"/>
  <c r="L308" i="5"/>
  <c r="Q308" i="5" s="1"/>
  <c r="M308" i="5"/>
  <c r="N308" i="5"/>
  <c r="O308" i="5"/>
  <c r="S308" i="5"/>
  <c r="T308" i="5"/>
  <c r="U308" i="5"/>
  <c r="V308" i="5"/>
  <c r="B309" i="5"/>
  <c r="C309" i="5"/>
  <c r="E309" i="5"/>
  <c r="D309" i="5"/>
  <c r="F309" i="5"/>
  <c r="G309" i="5"/>
  <c r="H309" i="5"/>
  <c r="I309" i="5"/>
  <c r="L309" i="5"/>
  <c r="Q309" i="5" s="1"/>
  <c r="M309" i="5"/>
  <c r="N309" i="5"/>
  <c r="O309" i="5"/>
  <c r="S309" i="5"/>
  <c r="T309" i="5"/>
  <c r="U309" i="5"/>
  <c r="V309" i="5"/>
  <c r="B310" i="5"/>
  <c r="C310" i="5"/>
  <c r="E310" i="5"/>
  <c r="D310" i="5"/>
  <c r="F310" i="5"/>
  <c r="G310" i="5"/>
  <c r="H310" i="5"/>
  <c r="I310" i="5"/>
  <c r="L310" i="5"/>
  <c r="Q310" i="5" s="1"/>
  <c r="M310" i="5"/>
  <c r="N310" i="5"/>
  <c r="O310" i="5"/>
  <c r="S310" i="5"/>
  <c r="T310" i="5"/>
  <c r="U310" i="5"/>
  <c r="V310" i="5"/>
  <c r="B311" i="5"/>
  <c r="C311" i="5"/>
  <c r="E311" i="5"/>
  <c r="D311" i="5"/>
  <c r="F311" i="5"/>
  <c r="G311" i="5"/>
  <c r="H311" i="5"/>
  <c r="I311" i="5"/>
  <c r="L311" i="5"/>
  <c r="M311" i="5"/>
  <c r="N311" i="5"/>
  <c r="O311" i="5"/>
  <c r="S311" i="5"/>
  <c r="T311" i="5"/>
  <c r="U311" i="5"/>
  <c r="V311" i="5"/>
  <c r="B312" i="5"/>
  <c r="C312" i="5"/>
  <c r="E312" i="5"/>
  <c r="D312" i="5"/>
  <c r="F312" i="5"/>
  <c r="G312" i="5"/>
  <c r="H312" i="5"/>
  <c r="I312" i="5"/>
  <c r="L312" i="5"/>
  <c r="Q312" i="5" s="1"/>
  <c r="M312" i="5"/>
  <c r="N312" i="5"/>
  <c r="O312" i="5"/>
  <c r="S312" i="5"/>
  <c r="T312" i="5"/>
  <c r="U312" i="5"/>
  <c r="V312" i="5"/>
  <c r="B313" i="5"/>
  <c r="C313" i="5"/>
  <c r="E313" i="5"/>
  <c r="D313" i="5"/>
  <c r="F313" i="5"/>
  <c r="G313" i="5"/>
  <c r="H313" i="5"/>
  <c r="I313" i="5"/>
  <c r="L313" i="5"/>
  <c r="M313" i="5"/>
  <c r="R313" i="5" s="1"/>
  <c r="N313" i="5"/>
  <c r="O313" i="5"/>
  <c r="S313" i="5"/>
  <c r="T313" i="5"/>
  <c r="U313" i="5"/>
  <c r="V313" i="5"/>
  <c r="B314" i="5"/>
  <c r="C314" i="5"/>
  <c r="E314" i="5"/>
  <c r="D314" i="5"/>
  <c r="F314" i="5"/>
  <c r="G314" i="5"/>
  <c r="H314" i="5"/>
  <c r="I314" i="5"/>
  <c r="L314" i="5"/>
  <c r="M314" i="5"/>
  <c r="N314" i="5"/>
  <c r="O314" i="5"/>
  <c r="S314" i="5"/>
  <c r="T314" i="5"/>
  <c r="U314" i="5"/>
  <c r="V314" i="5"/>
  <c r="B315" i="5"/>
  <c r="C315" i="5"/>
  <c r="E315" i="5"/>
  <c r="D315" i="5"/>
  <c r="F315" i="5"/>
  <c r="G315" i="5"/>
  <c r="H315" i="5"/>
  <c r="I315" i="5"/>
  <c r="L315" i="5"/>
  <c r="M315" i="5"/>
  <c r="N315" i="5"/>
  <c r="O315" i="5"/>
  <c r="S315" i="5"/>
  <c r="T315" i="5"/>
  <c r="U315" i="5"/>
  <c r="V315" i="5"/>
  <c r="B316" i="5"/>
  <c r="C316" i="5"/>
  <c r="E316" i="5"/>
  <c r="D316" i="5"/>
  <c r="F316" i="5"/>
  <c r="G316" i="5"/>
  <c r="H316" i="5"/>
  <c r="I316" i="5"/>
  <c r="L316" i="5"/>
  <c r="Q316" i="5" s="1"/>
  <c r="M316" i="5"/>
  <c r="R316" i="5" s="1"/>
  <c r="N316" i="5"/>
  <c r="O316" i="5"/>
  <c r="S316" i="5"/>
  <c r="T316" i="5"/>
  <c r="U316" i="5"/>
  <c r="V316" i="5"/>
  <c r="B317" i="5"/>
  <c r="C317" i="5"/>
  <c r="E317" i="5"/>
  <c r="D317" i="5"/>
  <c r="F317" i="5"/>
  <c r="G317" i="5"/>
  <c r="H317" i="5"/>
  <c r="I317" i="5"/>
  <c r="L317" i="5"/>
  <c r="Q317" i="5" s="1"/>
  <c r="M317" i="5"/>
  <c r="R317" i="5" s="1"/>
  <c r="N317" i="5"/>
  <c r="O317" i="5"/>
  <c r="S317" i="5"/>
  <c r="T317" i="5"/>
  <c r="U317" i="5"/>
  <c r="V317" i="5"/>
  <c r="B318" i="5"/>
  <c r="C318" i="5"/>
  <c r="E318" i="5"/>
  <c r="D318" i="5"/>
  <c r="F318" i="5"/>
  <c r="G318" i="5"/>
  <c r="H318" i="5"/>
  <c r="I318" i="5"/>
  <c r="L318" i="5"/>
  <c r="M318" i="5"/>
  <c r="R318" i="5" s="1"/>
  <c r="N318" i="5"/>
  <c r="O318" i="5"/>
  <c r="S318" i="5"/>
  <c r="T318" i="5"/>
  <c r="U318" i="5"/>
  <c r="V318" i="5"/>
  <c r="B319" i="5"/>
  <c r="C319" i="5"/>
  <c r="E319" i="5"/>
  <c r="D319" i="5"/>
  <c r="F319" i="5"/>
  <c r="G319" i="5"/>
  <c r="H319" i="5"/>
  <c r="I319" i="5"/>
  <c r="L319" i="5"/>
  <c r="M319" i="5"/>
  <c r="N319" i="5"/>
  <c r="O319" i="5"/>
  <c r="S319" i="5"/>
  <c r="T319" i="5"/>
  <c r="U319" i="5"/>
  <c r="V319" i="5"/>
  <c r="B320" i="5"/>
  <c r="C320" i="5"/>
  <c r="E320" i="5"/>
  <c r="D320" i="5"/>
  <c r="F320" i="5"/>
  <c r="G320" i="5"/>
  <c r="H320" i="5"/>
  <c r="I320" i="5"/>
  <c r="L320" i="5"/>
  <c r="Q320" i="5" s="1"/>
  <c r="M320" i="5"/>
  <c r="R320" i="5" s="1"/>
  <c r="N320" i="5"/>
  <c r="O320" i="5"/>
  <c r="S320" i="5"/>
  <c r="T320" i="5"/>
  <c r="U320" i="5"/>
  <c r="V320" i="5"/>
  <c r="B321" i="5"/>
  <c r="C321" i="5"/>
  <c r="E321" i="5"/>
  <c r="D321" i="5"/>
  <c r="F321" i="5"/>
  <c r="G321" i="5"/>
  <c r="H321" i="5"/>
  <c r="I321" i="5"/>
  <c r="L321" i="5"/>
  <c r="M321" i="5"/>
  <c r="R321" i="5" s="1"/>
  <c r="N321" i="5"/>
  <c r="O321" i="5"/>
  <c r="S321" i="5"/>
  <c r="T321" i="5"/>
  <c r="U321" i="5"/>
  <c r="V321" i="5"/>
  <c r="B322" i="5"/>
  <c r="C322" i="5"/>
  <c r="E322" i="5"/>
  <c r="D322" i="5"/>
  <c r="F322" i="5"/>
  <c r="G322" i="5"/>
  <c r="H322" i="5"/>
  <c r="I322" i="5"/>
  <c r="L322" i="5"/>
  <c r="M322" i="5"/>
  <c r="N322" i="5"/>
  <c r="O322" i="5"/>
  <c r="S322" i="5"/>
  <c r="T322" i="5"/>
  <c r="U322" i="5"/>
  <c r="V322" i="5"/>
  <c r="B323" i="5"/>
  <c r="C323" i="5"/>
  <c r="E323" i="5"/>
  <c r="D323" i="5"/>
  <c r="F323" i="5"/>
  <c r="G323" i="5"/>
  <c r="H323" i="5"/>
  <c r="I323" i="5"/>
  <c r="L323" i="5"/>
  <c r="M323" i="5"/>
  <c r="N323" i="5"/>
  <c r="O323" i="5"/>
  <c r="S323" i="5"/>
  <c r="T323" i="5"/>
  <c r="U323" i="5"/>
  <c r="V323" i="5"/>
  <c r="B324" i="5"/>
  <c r="C324" i="5"/>
  <c r="E324" i="5"/>
  <c r="D324" i="5"/>
  <c r="F324" i="5"/>
  <c r="G324" i="5"/>
  <c r="H324" i="5"/>
  <c r="I324" i="5"/>
  <c r="L324" i="5"/>
  <c r="Q324" i="5" s="1"/>
  <c r="M324" i="5"/>
  <c r="N324" i="5"/>
  <c r="O324" i="5"/>
  <c r="S324" i="5"/>
  <c r="T324" i="5"/>
  <c r="U324" i="5"/>
  <c r="V324" i="5"/>
  <c r="B325" i="5"/>
  <c r="C325" i="5"/>
  <c r="E325" i="5"/>
  <c r="D325" i="5"/>
  <c r="F325" i="5"/>
  <c r="G325" i="5"/>
  <c r="H325" i="5"/>
  <c r="I325" i="5"/>
  <c r="L325" i="5"/>
  <c r="Q325" i="5" s="1"/>
  <c r="M325" i="5"/>
  <c r="R325" i="5" s="1"/>
  <c r="N325" i="5"/>
  <c r="O325" i="5"/>
  <c r="S325" i="5"/>
  <c r="T325" i="5"/>
  <c r="U325" i="5"/>
  <c r="V325" i="5"/>
  <c r="B326" i="5"/>
  <c r="C326" i="5"/>
  <c r="E326" i="5"/>
  <c r="D326" i="5"/>
  <c r="F326" i="5"/>
  <c r="G326" i="5"/>
  <c r="H326" i="5"/>
  <c r="I326" i="5"/>
  <c r="L326" i="5"/>
  <c r="Q326" i="5" s="1"/>
  <c r="M326" i="5"/>
  <c r="N326" i="5"/>
  <c r="O326" i="5"/>
  <c r="S326" i="5"/>
  <c r="T326" i="5"/>
  <c r="U326" i="5"/>
  <c r="V326" i="5"/>
  <c r="B327" i="5"/>
  <c r="C327" i="5"/>
  <c r="E327" i="5"/>
  <c r="D327" i="5"/>
  <c r="F327" i="5"/>
  <c r="G327" i="5"/>
  <c r="H327" i="5"/>
  <c r="I327" i="5"/>
  <c r="L327" i="5"/>
  <c r="M327" i="5"/>
  <c r="N327" i="5"/>
  <c r="O327" i="5"/>
  <c r="S327" i="5"/>
  <c r="T327" i="5"/>
  <c r="U327" i="5"/>
  <c r="V327" i="5"/>
  <c r="B328" i="5"/>
  <c r="C328" i="5"/>
  <c r="E328" i="5"/>
  <c r="D328" i="5"/>
  <c r="F328" i="5"/>
  <c r="G328" i="5"/>
  <c r="H328" i="5"/>
  <c r="I328" i="5"/>
  <c r="L328" i="5"/>
  <c r="Q328" i="5" s="1"/>
  <c r="M328" i="5"/>
  <c r="N328" i="5"/>
  <c r="O328" i="5"/>
  <c r="S328" i="5"/>
  <c r="T328" i="5"/>
  <c r="U328" i="5"/>
  <c r="V328" i="5"/>
  <c r="B329" i="5"/>
  <c r="C329" i="5"/>
  <c r="E329" i="5"/>
  <c r="D329" i="5"/>
  <c r="F329" i="5"/>
  <c r="G329" i="5"/>
  <c r="H329" i="5"/>
  <c r="I329" i="5"/>
  <c r="L329" i="5"/>
  <c r="M329" i="5"/>
  <c r="N329" i="5"/>
  <c r="O329" i="5"/>
  <c r="S329" i="5"/>
  <c r="T329" i="5"/>
  <c r="U329" i="5"/>
  <c r="V329" i="5"/>
  <c r="B330" i="5"/>
  <c r="C330" i="5"/>
  <c r="E330" i="5"/>
  <c r="D330" i="5"/>
  <c r="F330" i="5"/>
  <c r="G330" i="5"/>
  <c r="H330" i="5"/>
  <c r="I330" i="5"/>
  <c r="L330" i="5"/>
  <c r="M330" i="5"/>
  <c r="N330" i="5"/>
  <c r="O330" i="5"/>
  <c r="S330" i="5"/>
  <c r="T330" i="5"/>
  <c r="U330" i="5"/>
  <c r="V330" i="5"/>
  <c r="B331" i="5"/>
  <c r="C331" i="5"/>
  <c r="E331" i="5"/>
  <c r="D331" i="5"/>
  <c r="F331" i="5"/>
  <c r="G331" i="5"/>
  <c r="H331" i="5"/>
  <c r="I331" i="5"/>
  <c r="L331" i="5"/>
  <c r="M331" i="5"/>
  <c r="N331" i="5"/>
  <c r="O331" i="5"/>
  <c r="S331" i="5"/>
  <c r="T331" i="5"/>
  <c r="U331" i="5"/>
  <c r="V331" i="5"/>
  <c r="B332" i="5"/>
  <c r="C332" i="5"/>
  <c r="E332" i="5"/>
  <c r="D332" i="5"/>
  <c r="F332" i="5"/>
  <c r="G332" i="5"/>
  <c r="H332" i="5"/>
  <c r="I332" i="5"/>
  <c r="L332" i="5"/>
  <c r="Q332" i="5" s="1"/>
  <c r="M332" i="5"/>
  <c r="N332" i="5"/>
  <c r="O332" i="5"/>
  <c r="S332" i="5"/>
  <c r="T332" i="5"/>
  <c r="U332" i="5"/>
  <c r="V332" i="5"/>
  <c r="B333" i="5"/>
  <c r="C333" i="5"/>
  <c r="E333" i="5"/>
  <c r="D333" i="5"/>
  <c r="F333" i="5"/>
  <c r="G333" i="5"/>
  <c r="H333" i="5"/>
  <c r="I333" i="5"/>
  <c r="L333" i="5"/>
  <c r="Q333" i="5" s="1"/>
  <c r="M333" i="5"/>
  <c r="N333" i="5"/>
  <c r="O333" i="5"/>
  <c r="S333" i="5"/>
  <c r="T333" i="5"/>
  <c r="U333" i="5"/>
  <c r="V333" i="5"/>
  <c r="B334" i="5"/>
  <c r="C334" i="5"/>
  <c r="E334" i="5"/>
  <c r="D334" i="5"/>
  <c r="F334" i="5"/>
  <c r="G334" i="5"/>
  <c r="H334" i="5"/>
  <c r="I334" i="5"/>
  <c r="L334" i="5"/>
  <c r="Q334" i="5" s="1"/>
  <c r="M334" i="5"/>
  <c r="R334" i="5" s="1"/>
  <c r="N334" i="5"/>
  <c r="O334" i="5"/>
  <c r="S334" i="5"/>
  <c r="T334" i="5"/>
  <c r="U334" i="5"/>
  <c r="V334" i="5"/>
  <c r="B335" i="5"/>
  <c r="C335" i="5"/>
  <c r="E335" i="5"/>
  <c r="D335" i="5"/>
  <c r="F335" i="5"/>
  <c r="G335" i="5"/>
  <c r="H335" i="5"/>
  <c r="I335" i="5"/>
  <c r="L335" i="5"/>
  <c r="M335" i="5"/>
  <c r="N335" i="5"/>
  <c r="O335" i="5"/>
  <c r="S335" i="5"/>
  <c r="T335" i="5"/>
  <c r="U335" i="5"/>
  <c r="V335" i="5"/>
  <c r="B336" i="5"/>
  <c r="C336" i="5"/>
  <c r="E336" i="5"/>
  <c r="D336" i="5"/>
  <c r="F336" i="5"/>
  <c r="G336" i="5"/>
  <c r="H336" i="5"/>
  <c r="I336" i="5"/>
  <c r="L336" i="5"/>
  <c r="Q336" i="5" s="1"/>
  <c r="M336" i="5"/>
  <c r="R336" i="5" s="1"/>
  <c r="N336" i="5"/>
  <c r="O336" i="5"/>
  <c r="S336" i="5"/>
  <c r="T336" i="5"/>
  <c r="U336" i="5"/>
  <c r="V336" i="5"/>
  <c r="B337" i="5"/>
  <c r="C337" i="5"/>
  <c r="E337" i="5"/>
  <c r="D337" i="5"/>
  <c r="F337" i="5"/>
  <c r="G337" i="5"/>
  <c r="H337" i="5"/>
  <c r="I337" i="5"/>
  <c r="L337" i="5"/>
  <c r="M337" i="5"/>
  <c r="N337" i="5"/>
  <c r="O337" i="5"/>
  <c r="S337" i="5"/>
  <c r="T337" i="5"/>
  <c r="U337" i="5"/>
  <c r="V337" i="5"/>
  <c r="B338" i="5"/>
  <c r="C338" i="5"/>
  <c r="E338" i="5"/>
  <c r="D338" i="5"/>
  <c r="F338" i="5"/>
  <c r="G338" i="5"/>
  <c r="H338" i="5"/>
  <c r="I338" i="5"/>
  <c r="L338" i="5"/>
  <c r="M338" i="5"/>
  <c r="N338" i="5"/>
  <c r="O338" i="5"/>
  <c r="S338" i="5"/>
  <c r="T338" i="5"/>
  <c r="U338" i="5"/>
  <c r="V338" i="5"/>
  <c r="B339" i="5"/>
  <c r="C339" i="5"/>
  <c r="E339" i="5"/>
  <c r="D339" i="5"/>
  <c r="F339" i="5"/>
  <c r="G339" i="5"/>
  <c r="H339" i="5"/>
  <c r="I339" i="5"/>
  <c r="L339" i="5"/>
  <c r="M339" i="5"/>
  <c r="N339" i="5"/>
  <c r="O339" i="5"/>
  <c r="S339" i="5"/>
  <c r="T339" i="5"/>
  <c r="U339" i="5"/>
  <c r="V339" i="5"/>
  <c r="B340" i="5"/>
  <c r="C340" i="5"/>
  <c r="E340" i="5"/>
  <c r="D340" i="5"/>
  <c r="F340" i="5"/>
  <c r="G340" i="5"/>
  <c r="H340" i="5"/>
  <c r="I340" i="5"/>
  <c r="L340" i="5"/>
  <c r="Q340" i="5" s="1"/>
  <c r="M340" i="5"/>
  <c r="N340" i="5"/>
  <c r="O340" i="5"/>
  <c r="S340" i="5"/>
  <c r="T340" i="5"/>
  <c r="U340" i="5"/>
  <c r="V340" i="5"/>
  <c r="B341" i="5"/>
  <c r="C341" i="5"/>
  <c r="E341" i="5"/>
  <c r="D341" i="5"/>
  <c r="F341" i="5"/>
  <c r="G341" i="5"/>
  <c r="H341" i="5"/>
  <c r="I341" i="5"/>
  <c r="L341" i="5"/>
  <c r="Q341" i="5" s="1"/>
  <c r="M341" i="5"/>
  <c r="N341" i="5"/>
  <c r="O341" i="5"/>
  <c r="S341" i="5"/>
  <c r="T341" i="5"/>
  <c r="U341" i="5"/>
  <c r="V341" i="5"/>
  <c r="B342" i="5"/>
  <c r="C342" i="5"/>
  <c r="E342" i="5"/>
  <c r="D342" i="5"/>
  <c r="F342" i="5"/>
  <c r="G342" i="5"/>
  <c r="H342" i="5"/>
  <c r="I342" i="5"/>
  <c r="L342" i="5"/>
  <c r="Q342" i="5" s="1"/>
  <c r="M342" i="5"/>
  <c r="N342" i="5"/>
  <c r="O342" i="5"/>
  <c r="S342" i="5"/>
  <c r="T342" i="5"/>
  <c r="U342" i="5"/>
  <c r="V342" i="5"/>
  <c r="B343" i="5"/>
  <c r="C343" i="5"/>
  <c r="E343" i="5"/>
  <c r="D343" i="5"/>
  <c r="F343" i="5"/>
  <c r="G343" i="5"/>
  <c r="H343" i="5"/>
  <c r="I343" i="5"/>
  <c r="L343" i="5"/>
  <c r="M343" i="5"/>
  <c r="N343" i="5"/>
  <c r="O343" i="5"/>
  <c r="S343" i="5"/>
  <c r="T343" i="5"/>
  <c r="U343" i="5"/>
  <c r="V343" i="5"/>
  <c r="B344" i="5"/>
  <c r="C344" i="5"/>
  <c r="E344" i="5"/>
  <c r="D344" i="5"/>
  <c r="F344" i="5"/>
  <c r="G344" i="5"/>
  <c r="H344" i="5"/>
  <c r="I344" i="5"/>
  <c r="L344" i="5"/>
  <c r="Q344" i="5" s="1"/>
  <c r="M344" i="5"/>
  <c r="N344" i="5"/>
  <c r="O344" i="5"/>
  <c r="S344" i="5"/>
  <c r="T344" i="5"/>
  <c r="U344" i="5"/>
  <c r="V344" i="5"/>
  <c r="B345" i="5"/>
  <c r="C345" i="5"/>
  <c r="E345" i="5"/>
  <c r="D345" i="5"/>
  <c r="F345" i="5"/>
  <c r="G345" i="5"/>
  <c r="H345" i="5"/>
  <c r="I345" i="5"/>
  <c r="L345" i="5"/>
  <c r="M345" i="5"/>
  <c r="R345" i="5" s="1"/>
  <c r="N345" i="5"/>
  <c r="O345" i="5"/>
  <c r="S345" i="5"/>
  <c r="T345" i="5"/>
  <c r="U345" i="5"/>
  <c r="V345" i="5"/>
  <c r="B346" i="5"/>
  <c r="C346" i="5"/>
  <c r="E346" i="5"/>
  <c r="D346" i="5"/>
  <c r="F346" i="5"/>
  <c r="G346" i="5"/>
  <c r="H346" i="5"/>
  <c r="I346" i="5"/>
  <c r="L346" i="5"/>
  <c r="M346" i="5"/>
  <c r="N346" i="5"/>
  <c r="O346" i="5"/>
  <c r="S346" i="5"/>
  <c r="T346" i="5"/>
  <c r="U346" i="5"/>
  <c r="V346" i="5"/>
  <c r="B347" i="5"/>
  <c r="C347" i="5"/>
  <c r="E347" i="5"/>
  <c r="D347" i="5"/>
  <c r="F347" i="5"/>
  <c r="G347" i="5"/>
  <c r="H347" i="5"/>
  <c r="I347" i="5"/>
  <c r="L347" i="5"/>
  <c r="M347" i="5"/>
  <c r="N347" i="5"/>
  <c r="O347" i="5"/>
  <c r="S347" i="5"/>
  <c r="T347" i="5"/>
  <c r="U347" i="5"/>
  <c r="V347" i="5"/>
  <c r="B348" i="5"/>
  <c r="C348" i="5"/>
  <c r="E348" i="5"/>
  <c r="D348" i="5"/>
  <c r="F348" i="5"/>
  <c r="G348" i="5"/>
  <c r="H348" i="5"/>
  <c r="I348" i="5"/>
  <c r="L348" i="5"/>
  <c r="Q348" i="5" s="1"/>
  <c r="M348" i="5"/>
  <c r="N348" i="5"/>
  <c r="O348" i="5"/>
  <c r="S348" i="5"/>
  <c r="T348" i="5"/>
  <c r="U348" i="5"/>
  <c r="V348" i="5"/>
  <c r="B349" i="5"/>
  <c r="C349" i="5"/>
  <c r="E349" i="5"/>
  <c r="D349" i="5"/>
  <c r="F349" i="5"/>
  <c r="G349" i="5"/>
  <c r="H349" i="5"/>
  <c r="I349" i="5"/>
  <c r="L349" i="5"/>
  <c r="Q349" i="5" s="1"/>
  <c r="M349" i="5"/>
  <c r="R349" i="5" s="1"/>
  <c r="N349" i="5"/>
  <c r="O349" i="5"/>
  <c r="S349" i="5"/>
  <c r="T349" i="5"/>
  <c r="U349" i="5"/>
  <c r="V349" i="5"/>
  <c r="B350" i="5"/>
  <c r="C350" i="5"/>
  <c r="E350" i="5"/>
  <c r="D350" i="5"/>
  <c r="F350" i="5"/>
  <c r="G350" i="5"/>
  <c r="H350" i="5"/>
  <c r="I350" i="5"/>
  <c r="L350" i="5"/>
  <c r="Q350" i="5" s="1"/>
  <c r="M350" i="5"/>
  <c r="R350" i="5" s="1"/>
  <c r="N350" i="5"/>
  <c r="O350" i="5"/>
  <c r="S350" i="5"/>
  <c r="T350" i="5"/>
  <c r="U350" i="5"/>
  <c r="V350" i="5"/>
  <c r="B351" i="5"/>
  <c r="C351" i="5"/>
  <c r="E351" i="5"/>
  <c r="D351" i="5"/>
  <c r="F351" i="5"/>
  <c r="G351" i="5"/>
  <c r="H351" i="5"/>
  <c r="I351" i="5"/>
  <c r="L351" i="5"/>
  <c r="M351" i="5"/>
  <c r="N351" i="5"/>
  <c r="O351" i="5"/>
  <c r="S351" i="5"/>
  <c r="T351" i="5"/>
  <c r="U351" i="5"/>
  <c r="V351" i="5"/>
  <c r="B352" i="5"/>
  <c r="C352" i="5"/>
  <c r="E352" i="5"/>
  <c r="D352" i="5"/>
  <c r="F352" i="5"/>
  <c r="G352" i="5"/>
  <c r="H352" i="5"/>
  <c r="I352" i="5"/>
  <c r="L352" i="5"/>
  <c r="Q352" i="5" s="1"/>
  <c r="M352" i="5"/>
  <c r="N352" i="5"/>
  <c r="O352" i="5"/>
  <c r="S352" i="5"/>
  <c r="T352" i="5"/>
  <c r="U352" i="5"/>
  <c r="V352" i="5"/>
  <c r="B353" i="5"/>
  <c r="C353" i="5"/>
  <c r="E353" i="5"/>
  <c r="D353" i="5"/>
  <c r="F353" i="5"/>
  <c r="G353" i="5"/>
  <c r="H353" i="5"/>
  <c r="I353" i="5"/>
  <c r="L353" i="5"/>
  <c r="M353" i="5"/>
  <c r="R353" i="5" s="1"/>
  <c r="N353" i="5"/>
  <c r="O353" i="5"/>
  <c r="S353" i="5"/>
  <c r="T353" i="5"/>
  <c r="U353" i="5"/>
  <c r="V353" i="5"/>
  <c r="B354" i="5"/>
  <c r="C354" i="5"/>
  <c r="E354" i="5"/>
  <c r="D354" i="5"/>
  <c r="F354" i="5"/>
  <c r="G354" i="5"/>
  <c r="H354" i="5"/>
  <c r="I354" i="5"/>
  <c r="L354" i="5"/>
  <c r="M354" i="5"/>
  <c r="N354" i="5"/>
  <c r="O354" i="5"/>
  <c r="S354" i="5"/>
  <c r="T354" i="5"/>
  <c r="U354" i="5"/>
  <c r="V354" i="5"/>
  <c r="B355" i="5"/>
  <c r="C355" i="5"/>
  <c r="E355" i="5"/>
  <c r="D355" i="5"/>
  <c r="F355" i="5"/>
  <c r="G355" i="5"/>
  <c r="H355" i="5"/>
  <c r="I355" i="5"/>
  <c r="L355" i="5"/>
  <c r="M355" i="5"/>
  <c r="N355" i="5"/>
  <c r="O355" i="5"/>
  <c r="S355" i="5"/>
  <c r="T355" i="5"/>
  <c r="U355" i="5"/>
  <c r="V355" i="5"/>
  <c r="B356" i="5"/>
  <c r="C356" i="5"/>
  <c r="E356" i="5"/>
  <c r="D356" i="5"/>
  <c r="F356" i="5"/>
  <c r="G356" i="5"/>
  <c r="H356" i="5"/>
  <c r="I356" i="5"/>
  <c r="L356" i="5"/>
  <c r="Q356" i="5" s="1"/>
  <c r="M356" i="5"/>
  <c r="R356" i="5" s="1"/>
  <c r="N356" i="5"/>
  <c r="O356" i="5"/>
  <c r="S356" i="5"/>
  <c r="T356" i="5"/>
  <c r="U356" i="5"/>
  <c r="V356" i="5"/>
  <c r="B357" i="5"/>
  <c r="C357" i="5"/>
  <c r="E357" i="5"/>
  <c r="D357" i="5"/>
  <c r="F357" i="5"/>
  <c r="G357" i="5"/>
  <c r="H357" i="5"/>
  <c r="I357" i="5"/>
  <c r="L357" i="5"/>
  <c r="Q357" i="5" s="1"/>
  <c r="M357" i="5"/>
  <c r="R357" i="5" s="1"/>
  <c r="N357" i="5"/>
  <c r="O357" i="5"/>
  <c r="S357" i="5"/>
  <c r="T357" i="5"/>
  <c r="U357" i="5"/>
  <c r="V357" i="5"/>
  <c r="B358" i="5"/>
  <c r="C358" i="5"/>
  <c r="E358" i="5"/>
  <c r="D358" i="5"/>
  <c r="F358" i="5"/>
  <c r="G358" i="5"/>
  <c r="H358" i="5"/>
  <c r="I358" i="5"/>
  <c r="L358" i="5"/>
  <c r="M358" i="5"/>
  <c r="R358" i="5" s="1"/>
  <c r="N358" i="5"/>
  <c r="O358" i="5"/>
  <c r="S358" i="5"/>
  <c r="T358" i="5"/>
  <c r="U358" i="5"/>
  <c r="V358" i="5"/>
  <c r="B359" i="5"/>
  <c r="C359" i="5"/>
  <c r="E359" i="5"/>
  <c r="D359" i="5"/>
  <c r="F359" i="5"/>
  <c r="G359" i="5"/>
  <c r="H359" i="5"/>
  <c r="I359" i="5"/>
  <c r="L359" i="5"/>
  <c r="M359" i="5"/>
  <c r="N359" i="5"/>
  <c r="O359" i="5"/>
  <c r="S359" i="5"/>
  <c r="T359" i="5"/>
  <c r="U359" i="5"/>
  <c r="V359" i="5"/>
  <c r="B360" i="5"/>
  <c r="C360" i="5"/>
  <c r="E360" i="5"/>
  <c r="D360" i="5"/>
  <c r="F360" i="5"/>
  <c r="G360" i="5"/>
  <c r="H360" i="5"/>
  <c r="I360" i="5"/>
  <c r="L360" i="5"/>
  <c r="Q360" i="5" s="1"/>
  <c r="M360" i="5"/>
  <c r="N360" i="5"/>
  <c r="O360" i="5"/>
  <c r="S360" i="5"/>
  <c r="T360" i="5"/>
  <c r="U360" i="5"/>
  <c r="V360" i="5"/>
  <c r="B361" i="5"/>
  <c r="C361" i="5"/>
  <c r="E361" i="5"/>
  <c r="D361" i="5"/>
  <c r="F361" i="5"/>
  <c r="G361" i="5"/>
  <c r="H361" i="5"/>
  <c r="I361" i="5"/>
  <c r="L361" i="5"/>
  <c r="M361" i="5"/>
  <c r="R361" i="5" s="1"/>
  <c r="N361" i="5"/>
  <c r="O361" i="5"/>
  <c r="S361" i="5"/>
  <c r="T361" i="5"/>
  <c r="U361" i="5"/>
  <c r="V361" i="5"/>
  <c r="B362" i="5"/>
  <c r="C362" i="5"/>
  <c r="E362" i="5"/>
  <c r="D362" i="5"/>
  <c r="F362" i="5"/>
  <c r="G362" i="5"/>
  <c r="H362" i="5"/>
  <c r="I362" i="5"/>
  <c r="L362" i="5"/>
  <c r="M362" i="5"/>
  <c r="N362" i="5"/>
  <c r="O362" i="5"/>
  <c r="S362" i="5"/>
  <c r="T362" i="5"/>
  <c r="U362" i="5"/>
  <c r="V362" i="5"/>
  <c r="B363" i="5"/>
  <c r="C363" i="5"/>
  <c r="E363" i="5"/>
  <c r="D363" i="5"/>
  <c r="F363" i="5"/>
  <c r="G363" i="5"/>
  <c r="H363" i="5"/>
  <c r="I363" i="5"/>
  <c r="L363" i="5"/>
  <c r="M363" i="5"/>
  <c r="N363" i="5"/>
  <c r="O363" i="5"/>
  <c r="S363" i="5"/>
  <c r="T363" i="5"/>
  <c r="U363" i="5"/>
  <c r="V363" i="5"/>
  <c r="B364" i="5"/>
  <c r="C364" i="5"/>
  <c r="E364" i="5"/>
  <c r="D364" i="5"/>
  <c r="F364" i="5"/>
  <c r="G364" i="5"/>
  <c r="H364" i="5"/>
  <c r="I364" i="5"/>
  <c r="L364" i="5"/>
  <c r="Q364" i="5" s="1"/>
  <c r="M364" i="5"/>
  <c r="N364" i="5"/>
  <c r="O364" i="5"/>
  <c r="S364" i="5"/>
  <c r="T364" i="5"/>
  <c r="U364" i="5"/>
  <c r="V364" i="5"/>
  <c r="B365" i="5"/>
  <c r="C365" i="5"/>
  <c r="E365" i="5"/>
  <c r="D365" i="5"/>
  <c r="F365" i="5"/>
  <c r="G365" i="5"/>
  <c r="H365" i="5"/>
  <c r="I365" i="5"/>
  <c r="L365" i="5"/>
  <c r="Q365" i="5" s="1"/>
  <c r="M365" i="5"/>
  <c r="R365" i="5" s="1"/>
  <c r="N365" i="5"/>
  <c r="O365" i="5"/>
  <c r="S365" i="5"/>
  <c r="T365" i="5"/>
  <c r="U365" i="5"/>
  <c r="V365" i="5"/>
  <c r="B366" i="5"/>
  <c r="C366" i="5"/>
  <c r="E366" i="5"/>
  <c r="D366" i="5"/>
  <c r="F366" i="5"/>
  <c r="G366" i="5"/>
  <c r="H366" i="5"/>
  <c r="I366" i="5"/>
  <c r="L366" i="5"/>
  <c r="Q366" i="5" s="1"/>
  <c r="M366" i="5"/>
  <c r="R366" i="5" s="1"/>
  <c r="N366" i="5"/>
  <c r="O366" i="5"/>
  <c r="S366" i="5"/>
  <c r="T366" i="5"/>
  <c r="U366" i="5"/>
  <c r="V366" i="5"/>
  <c r="B367" i="5"/>
  <c r="C367" i="5"/>
  <c r="E367" i="5"/>
  <c r="D367" i="5"/>
  <c r="F367" i="5"/>
  <c r="G367" i="5"/>
  <c r="H367" i="5"/>
  <c r="I367" i="5"/>
  <c r="L367" i="5"/>
  <c r="M367" i="5"/>
  <c r="N367" i="5"/>
  <c r="O367" i="5"/>
  <c r="S367" i="5"/>
  <c r="T367" i="5"/>
  <c r="U367" i="5"/>
  <c r="V367" i="5"/>
  <c r="B368" i="5"/>
  <c r="C368" i="5"/>
  <c r="E368" i="5"/>
  <c r="D368" i="5"/>
  <c r="F368" i="5"/>
  <c r="G368" i="5"/>
  <c r="H368" i="5"/>
  <c r="I368" i="5"/>
  <c r="L368" i="5"/>
  <c r="Q368" i="5" s="1"/>
  <c r="M368" i="5"/>
  <c r="N368" i="5"/>
  <c r="O368" i="5"/>
  <c r="S368" i="5"/>
  <c r="T368" i="5"/>
  <c r="U368" i="5"/>
  <c r="V368" i="5"/>
  <c r="B369" i="5"/>
  <c r="C369" i="5"/>
  <c r="E369" i="5"/>
  <c r="D369" i="5"/>
  <c r="F369" i="5"/>
  <c r="G369" i="5"/>
  <c r="H369" i="5"/>
  <c r="I369" i="5"/>
  <c r="L369" i="5"/>
  <c r="M369" i="5"/>
  <c r="R369" i="5" s="1"/>
  <c r="N369" i="5"/>
  <c r="O369" i="5"/>
  <c r="S369" i="5"/>
  <c r="T369" i="5"/>
  <c r="U369" i="5"/>
  <c r="V369" i="5"/>
  <c r="B370" i="5"/>
  <c r="C370" i="5"/>
  <c r="E370" i="5"/>
  <c r="D370" i="5"/>
  <c r="F370" i="5"/>
  <c r="G370" i="5"/>
  <c r="H370" i="5"/>
  <c r="I370" i="5"/>
  <c r="L370" i="5"/>
  <c r="M370" i="5"/>
  <c r="N370" i="5"/>
  <c r="O370" i="5"/>
  <c r="S370" i="5"/>
  <c r="T370" i="5"/>
  <c r="U370" i="5"/>
  <c r="V370" i="5"/>
  <c r="B371" i="5"/>
  <c r="C371" i="5"/>
  <c r="E371" i="5"/>
  <c r="D371" i="5"/>
  <c r="F371" i="5"/>
  <c r="G371" i="5"/>
  <c r="H371" i="5"/>
  <c r="I371" i="5"/>
  <c r="L371" i="5"/>
  <c r="M371" i="5"/>
  <c r="N371" i="5"/>
  <c r="O371" i="5"/>
  <c r="S371" i="5"/>
  <c r="T371" i="5"/>
  <c r="U371" i="5"/>
  <c r="V371" i="5"/>
  <c r="B372" i="5"/>
  <c r="C372" i="5"/>
  <c r="E372" i="5"/>
  <c r="D372" i="5"/>
  <c r="F372" i="5"/>
  <c r="G372" i="5"/>
  <c r="H372" i="5"/>
  <c r="I372" i="5"/>
  <c r="L372" i="5"/>
  <c r="Q372" i="5" s="1"/>
  <c r="M372" i="5"/>
  <c r="N372" i="5"/>
  <c r="O372" i="5"/>
  <c r="S372" i="5"/>
  <c r="T372" i="5"/>
  <c r="U372" i="5"/>
  <c r="V372" i="5"/>
  <c r="B373" i="5"/>
  <c r="C373" i="5"/>
  <c r="E373" i="5"/>
  <c r="D373" i="5"/>
  <c r="F373" i="5"/>
  <c r="G373" i="5"/>
  <c r="H373" i="5"/>
  <c r="I373" i="5"/>
  <c r="L373" i="5"/>
  <c r="Q373" i="5" s="1"/>
  <c r="M373" i="5"/>
  <c r="R373" i="5" s="1"/>
  <c r="N373" i="5"/>
  <c r="O373" i="5"/>
  <c r="S373" i="5"/>
  <c r="T373" i="5"/>
  <c r="U373" i="5"/>
  <c r="V373" i="5"/>
  <c r="B374" i="5"/>
  <c r="C374" i="5"/>
  <c r="E374" i="5"/>
  <c r="D374" i="5"/>
  <c r="F374" i="5"/>
  <c r="G374" i="5"/>
  <c r="H374" i="5"/>
  <c r="I374" i="5"/>
  <c r="L374" i="5"/>
  <c r="Q374" i="5" s="1"/>
  <c r="M374" i="5"/>
  <c r="R374" i="5" s="1"/>
  <c r="N374" i="5"/>
  <c r="O374" i="5"/>
  <c r="S374" i="5"/>
  <c r="T374" i="5"/>
  <c r="U374" i="5"/>
  <c r="V374" i="5"/>
  <c r="B375" i="5"/>
  <c r="C375" i="5"/>
  <c r="E375" i="5"/>
  <c r="D375" i="5"/>
  <c r="F375" i="5"/>
  <c r="G375" i="5"/>
  <c r="H375" i="5"/>
  <c r="I375" i="5"/>
  <c r="L375" i="5"/>
  <c r="M375" i="5"/>
  <c r="N375" i="5"/>
  <c r="O375" i="5"/>
  <c r="S375" i="5"/>
  <c r="T375" i="5"/>
  <c r="U375" i="5"/>
  <c r="V375" i="5"/>
  <c r="B376" i="5"/>
  <c r="C376" i="5"/>
  <c r="E376" i="5"/>
  <c r="D376" i="5"/>
  <c r="F376" i="5"/>
  <c r="G376" i="5"/>
  <c r="H376" i="5"/>
  <c r="I376" i="5"/>
  <c r="L376" i="5"/>
  <c r="Q376" i="5" s="1"/>
  <c r="M376" i="5"/>
  <c r="R376" i="5" s="1"/>
  <c r="N376" i="5"/>
  <c r="O376" i="5"/>
  <c r="S376" i="5"/>
  <c r="T376" i="5"/>
  <c r="U376" i="5"/>
  <c r="V376" i="5"/>
  <c r="B377" i="5"/>
  <c r="C377" i="5"/>
  <c r="E377" i="5"/>
  <c r="D377" i="5"/>
  <c r="F377" i="5"/>
  <c r="G377" i="5"/>
  <c r="H377" i="5"/>
  <c r="I377" i="5"/>
  <c r="L377" i="5"/>
  <c r="M377" i="5"/>
  <c r="R377" i="5" s="1"/>
  <c r="N377" i="5"/>
  <c r="O377" i="5"/>
  <c r="S377" i="5"/>
  <c r="T377" i="5"/>
  <c r="U377" i="5"/>
  <c r="V377" i="5"/>
  <c r="B378" i="5"/>
  <c r="C378" i="5"/>
  <c r="E378" i="5"/>
  <c r="D378" i="5"/>
  <c r="F378" i="5"/>
  <c r="G378" i="5"/>
  <c r="H378" i="5"/>
  <c r="I378" i="5"/>
  <c r="L378" i="5"/>
  <c r="M378" i="5"/>
  <c r="N378" i="5"/>
  <c r="O378" i="5"/>
  <c r="S378" i="5"/>
  <c r="T378" i="5"/>
  <c r="U378" i="5"/>
  <c r="V378" i="5"/>
  <c r="B379" i="5"/>
  <c r="C379" i="5"/>
  <c r="E379" i="5"/>
  <c r="D379" i="5"/>
  <c r="F379" i="5"/>
  <c r="G379" i="5"/>
  <c r="H379" i="5"/>
  <c r="I379" i="5"/>
  <c r="L379" i="5"/>
  <c r="M379" i="5"/>
  <c r="N379" i="5"/>
  <c r="O379" i="5"/>
  <c r="S379" i="5"/>
  <c r="T379" i="5"/>
  <c r="U379" i="5"/>
  <c r="V379" i="5"/>
  <c r="B380" i="5"/>
  <c r="C380" i="5"/>
  <c r="E380" i="5"/>
  <c r="D380" i="5"/>
  <c r="F380" i="5"/>
  <c r="G380" i="5"/>
  <c r="H380" i="5"/>
  <c r="I380" i="5"/>
  <c r="L380" i="5"/>
  <c r="Q380" i="5" s="1"/>
  <c r="M380" i="5"/>
  <c r="N380" i="5"/>
  <c r="O380" i="5"/>
  <c r="S380" i="5"/>
  <c r="T380" i="5"/>
  <c r="U380" i="5"/>
  <c r="V380" i="5"/>
  <c r="B381" i="5"/>
  <c r="C381" i="5"/>
  <c r="E381" i="5"/>
  <c r="D381" i="5"/>
  <c r="F381" i="5"/>
  <c r="G381" i="5"/>
  <c r="H381" i="5"/>
  <c r="I381" i="5"/>
  <c r="L381" i="5"/>
  <c r="Q381" i="5" s="1"/>
  <c r="M381" i="5"/>
  <c r="R381" i="5" s="1"/>
  <c r="N381" i="5"/>
  <c r="O381" i="5"/>
  <c r="S381" i="5"/>
  <c r="T381" i="5"/>
  <c r="U381" i="5"/>
  <c r="V381" i="5"/>
  <c r="B382" i="5"/>
  <c r="C382" i="5"/>
  <c r="E382" i="5"/>
  <c r="D382" i="5"/>
  <c r="F382" i="5"/>
  <c r="G382" i="5"/>
  <c r="H382" i="5"/>
  <c r="I382" i="5"/>
  <c r="L382" i="5"/>
  <c r="M382" i="5"/>
  <c r="R382" i="5" s="1"/>
  <c r="N382" i="5"/>
  <c r="O382" i="5"/>
  <c r="S382" i="5"/>
  <c r="T382" i="5"/>
  <c r="U382" i="5"/>
  <c r="V382" i="5"/>
  <c r="B383" i="5"/>
  <c r="C383" i="5"/>
  <c r="E383" i="5"/>
  <c r="D383" i="5"/>
  <c r="F383" i="5"/>
  <c r="G383" i="5"/>
  <c r="H383" i="5"/>
  <c r="I383" i="5"/>
  <c r="L383" i="5"/>
  <c r="M383" i="5"/>
  <c r="N383" i="5"/>
  <c r="O383" i="5"/>
  <c r="S383" i="5"/>
  <c r="T383" i="5"/>
  <c r="U383" i="5"/>
  <c r="V383" i="5"/>
  <c r="B384" i="5"/>
  <c r="C384" i="5"/>
  <c r="E384" i="5"/>
  <c r="D384" i="5"/>
  <c r="F384" i="5"/>
  <c r="G384" i="5"/>
  <c r="H384" i="5"/>
  <c r="I384" i="5"/>
  <c r="L384" i="5"/>
  <c r="Q384" i="5" s="1"/>
  <c r="M384" i="5"/>
  <c r="N384" i="5"/>
  <c r="O384" i="5"/>
  <c r="S384" i="5"/>
  <c r="T384" i="5"/>
  <c r="U384" i="5"/>
  <c r="V384" i="5"/>
  <c r="B385" i="5"/>
  <c r="C385" i="5"/>
  <c r="E385" i="5"/>
  <c r="D385" i="5"/>
  <c r="F385" i="5"/>
  <c r="G385" i="5"/>
  <c r="H385" i="5"/>
  <c r="I385" i="5"/>
  <c r="L385" i="5"/>
  <c r="M385" i="5"/>
  <c r="R385" i="5" s="1"/>
  <c r="N385" i="5"/>
  <c r="O385" i="5"/>
  <c r="S385" i="5"/>
  <c r="T385" i="5"/>
  <c r="U385" i="5"/>
  <c r="V385" i="5"/>
  <c r="B386" i="5"/>
  <c r="C386" i="5"/>
  <c r="E386" i="5"/>
  <c r="D386" i="5"/>
  <c r="F386" i="5"/>
  <c r="G386" i="5"/>
  <c r="H386" i="5"/>
  <c r="I386" i="5"/>
  <c r="L386" i="5"/>
  <c r="M386" i="5"/>
  <c r="N386" i="5"/>
  <c r="O386" i="5"/>
  <c r="S386" i="5"/>
  <c r="T386" i="5"/>
  <c r="U386" i="5"/>
  <c r="V386" i="5"/>
  <c r="B387" i="5"/>
  <c r="C387" i="5"/>
  <c r="E387" i="5"/>
  <c r="D387" i="5"/>
  <c r="F387" i="5"/>
  <c r="G387" i="5"/>
  <c r="H387" i="5"/>
  <c r="I387" i="5"/>
  <c r="L387" i="5"/>
  <c r="M387" i="5"/>
  <c r="N387" i="5"/>
  <c r="O387" i="5"/>
  <c r="S387" i="5"/>
  <c r="T387" i="5"/>
  <c r="U387" i="5"/>
  <c r="V387" i="5"/>
  <c r="B388" i="5"/>
  <c r="C388" i="5"/>
  <c r="E388" i="5"/>
  <c r="D388" i="5"/>
  <c r="F388" i="5"/>
  <c r="G388" i="5"/>
  <c r="H388" i="5"/>
  <c r="I388" i="5"/>
  <c r="L388" i="5"/>
  <c r="Q388" i="5" s="1"/>
  <c r="M388" i="5"/>
  <c r="R388" i="5" s="1"/>
  <c r="N388" i="5"/>
  <c r="O388" i="5"/>
  <c r="S388" i="5"/>
  <c r="T388" i="5"/>
  <c r="U388" i="5"/>
  <c r="V388" i="5"/>
  <c r="B389" i="5"/>
  <c r="C389" i="5"/>
  <c r="E389" i="5"/>
  <c r="D389" i="5"/>
  <c r="F389" i="5"/>
  <c r="G389" i="5"/>
  <c r="H389" i="5"/>
  <c r="I389" i="5"/>
  <c r="L389" i="5"/>
  <c r="Q389" i="5" s="1"/>
  <c r="M389" i="5"/>
  <c r="R389" i="5" s="1"/>
  <c r="N389" i="5"/>
  <c r="O389" i="5"/>
  <c r="S389" i="5"/>
  <c r="T389" i="5"/>
  <c r="U389" i="5"/>
  <c r="V389" i="5"/>
  <c r="B390" i="5"/>
  <c r="C390" i="5"/>
  <c r="E390" i="5"/>
  <c r="D390" i="5"/>
  <c r="F390" i="5"/>
  <c r="G390" i="5"/>
  <c r="H390" i="5"/>
  <c r="I390" i="5"/>
  <c r="L390" i="5"/>
  <c r="Q390" i="5" s="1"/>
  <c r="M390" i="5"/>
  <c r="R390" i="5" s="1"/>
  <c r="N390" i="5"/>
  <c r="O390" i="5"/>
  <c r="S390" i="5"/>
  <c r="T390" i="5"/>
  <c r="U390" i="5"/>
  <c r="V390" i="5"/>
  <c r="B391" i="5"/>
  <c r="C391" i="5"/>
  <c r="E391" i="5"/>
  <c r="D391" i="5"/>
  <c r="F391" i="5"/>
  <c r="G391" i="5"/>
  <c r="H391" i="5"/>
  <c r="I391" i="5"/>
  <c r="L391" i="5"/>
  <c r="M391" i="5"/>
  <c r="N391" i="5"/>
  <c r="O391" i="5"/>
  <c r="S391" i="5"/>
  <c r="T391" i="5"/>
  <c r="U391" i="5"/>
  <c r="V391" i="5"/>
  <c r="B392" i="5"/>
  <c r="C392" i="5"/>
  <c r="E392" i="5"/>
  <c r="D392" i="5"/>
  <c r="F392" i="5"/>
  <c r="G392" i="5"/>
  <c r="H392" i="5"/>
  <c r="I392" i="5"/>
  <c r="L392" i="5"/>
  <c r="Q392" i="5" s="1"/>
  <c r="M392" i="5"/>
  <c r="N392" i="5"/>
  <c r="O392" i="5"/>
  <c r="S392" i="5"/>
  <c r="T392" i="5"/>
  <c r="U392" i="5"/>
  <c r="V392" i="5"/>
  <c r="B393" i="5"/>
  <c r="C393" i="5"/>
  <c r="E393" i="5"/>
  <c r="D393" i="5"/>
  <c r="F393" i="5"/>
  <c r="G393" i="5"/>
  <c r="H393" i="5"/>
  <c r="I393" i="5"/>
  <c r="L393" i="5"/>
  <c r="M393" i="5"/>
  <c r="R393" i="5" s="1"/>
  <c r="N393" i="5"/>
  <c r="O393" i="5"/>
  <c r="S393" i="5"/>
  <c r="T393" i="5"/>
  <c r="U393" i="5"/>
  <c r="V393" i="5"/>
  <c r="B394" i="5"/>
  <c r="C394" i="5"/>
  <c r="E394" i="5"/>
  <c r="D394" i="5"/>
  <c r="F394" i="5"/>
  <c r="G394" i="5"/>
  <c r="H394" i="5"/>
  <c r="I394" i="5"/>
  <c r="L394" i="5"/>
  <c r="M394" i="5"/>
  <c r="N394" i="5"/>
  <c r="O394" i="5"/>
  <c r="S394" i="5"/>
  <c r="T394" i="5"/>
  <c r="U394" i="5"/>
  <c r="V394" i="5"/>
  <c r="B395" i="5"/>
  <c r="C395" i="5"/>
  <c r="E395" i="5"/>
  <c r="D395" i="5"/>
  <c r="F395" i="5"/>
  <c r="G395" i="5"/>
  <c r="H395" i="5"/>
  <c r="I395" i="5"/>
  <c r="L395" i="5"/>
  <c r="M395" i="5"/>
  <c r="N395" i="5"/>
  <c r="O395" i="5"/>
  <c r="S395" i="5"/>
  <c r="T395" i="5"/>
  <c r="U395" i="5"/>
  <c r="V395" i="5"/>
  <c r="B396" i="5"/>
  <c r="C396" i="5"/>
  <c r="E396" i="5"/>
  <c r="D396" i="5"/>
  <c r="F396" i="5"/>
  <c r="G396" i="5"/>
  <c r="H396" i="5"/>
  <c r="I396" i="5"/>
  <c r="L396" i="5"/>
  <c r="Q396" i="5" s="1"/>
  <c r="M396" i="5"/>
  <c r="N396" i="5"/>
  <c r="O396" i="5"/>
  <c r="S396" i="5"/>
  <c r="T396" i="5"/>
  <c r="U396" i="5"/>
  <c r="V396" i="5"/>
  <c r="B397" i="5"/>
  <c r="C397" i="5"/>
  <c r="E397" i="5"/>
  <c r="D397" i="5"/>
  <c r="F397" i="5"/>
  <c r="G397" i="5"/>
  <c r="H397" i="5"/>
  <c r="I397" i="5"/>
  <c r="L397" i="5"/>
  <c r="Q397" i="5" s="1"/>
  <c r="M397" i="5"/>
  <c r="R397" i="5" s="1"/>
  <c r="N397" i="5"/>
  <c r="O397" i="5"/>
  <c r="S397" i="5"/>
  <c r="T397" i="5"/>
  <c r="U397" i="5"/>
  <c r="V397" i="5"/>
  <c r="B398" i="5"/>
  <c r="C398" i="5"/>
  <c r="E398" i="5"/>
  <c r="D398" i="5"/>
  <c r="F398" i="5"/>
  <c r="G398" i="5"/>
  <c r="H398" i="5"/>
  <c r="I398" i="5"/>
  <c r="L398" i="5"/>
  <c r="Q398" i="5" s="1"/>
  <c r="M398" i="5"/>
  <c r="R398" i="5" s="1"/>
  <c r="N398" i="5"/>
  <c r="O398" i="5"/>
  <c r="S398" i="5"/>
  <c r="T398" i="5"/>
  <c r="U398" i="5"/>
  <c r="V398" i="5"/>
  <c r="B399" i="5"/>
  <c r="C399" i="5"/>
  <c r="E399" i="5"/>
  <c r="D399" i="5"/>
  <c r="F399" i="5"/>
  <c r="G399" i="5"/>
  <c r="H399" i="5"/>
  <c r="I399" i="5"/>
  <c r="L399" i="5"/>
  <c r="M399" i="5"/>
  <c r="N399" i="5"/>
  <c r="O399" i="5"/>
  <c r="S399" i="5"/>
  <c r="T399" i="5"/>
  <c r="U399" i="5"/>
  <c r="V399" i="5"/>
  <c r="B400" i="5"/>
  <c r="C400" i="5"/>
  <c r="E400" i="5"/>
  <c r="D400" i="5"/>
  <c r="F400" i="5"/>
  <c r="G400" i="5"/>
  <c r="H400" i="5"/>
  <c r="I400" i="5"/>
  <c r="L400" i="5"/>
  <c r="Q400" i="5" s="1"/>
  <c r="M400" i="5"/>
  <c r="N400" i="5"/>
  <c r="O400" i="5"/>
  <c r="S400" i="5"/>
  <c r="T400" i="5"/>
  <c r="U400" i="5"/>
  <c r="V400" i="5"/>
  <c r="B401" i="5"/>
  <c r="C401" i="5"/>
  <c r="E401" i="5"/>
  <c r="D401" i="5"/>
  <c r="F401" i="5"/>
  <c r="G401" i="5"/>
  <c r="H401" i="5"/>
  <c r="I401" i="5"/>
  <c r="L401" i="5"/>
  <c r="M401" i="5"/>
  <c r="R401" i="5" s="1"/>
  <c r="N401" i="5"/>
  <c r="O401" i="5"/>
  <c r="S401" i="5"/>
  <c r="T401" i="5"/>
  <c r="U401" i="5"/>
  <c r="V401" i="5"/>
  <c r="B402" i="5"/>
  <c r="C402" i="5"/>
  <c r="E402" i="5"/>
  <c r="D402" i="5"/>
  <c r="F402" i="5"/>
  <c r="G402" i="5"/>
  <c r="H402" i="5"/>
  <c r="I402" i="5"/>
  <c r="L402" i="5"/>
  <c r="M402" i="5"/>
  <c r="N402" i="5"/>
  <c r="O402" i="5"/>
  <c r="S402" i="5"/>
  <c r="T402" i="5"/>
  <c r="U402" i="5"/>
  <c r="V402" i="5"/>
  <c r="B403" i="5"/>
  <c r="C403" i="5"/>
  <c r="E403" i="5"/>
  <c r="D403" i="5"/>
  <c r="F403" i="5"/>
  <c r="G403" i="5"/>
  <c r="H403" i="5"/>
  <c r="I403" i="5"/>
  <c r="L403" i="5"/>
  <c r="M403" i="5"/>
  <c r="N403" i="5"/>
  <c r="O403" i="5"/>
  <c r="S403" i="5"/>
  <c r="T403" i="5"/>
  <c r="U403" i="5"/>
  <c r="V403" i="5"/>
  <c r="B404" i="5"/>
  <c r="C404" i="5"/>
  <c r="E404" i="5"/>
  <c r="D404" i="5"/>
  <c r="F404" i="5"/>
  <c r="G404" i="5"/>
  <c r="H404" i="5"/>
  <c r="I404" i="5"/>
  <c r="L404" i="5"/>
  <c r="Q404" i="5" s="1"/>
  <c r="M404" i="5"/>
  <c r="N404" i="5"/>
  <c r="O404" i="5"/>
  <c r="S404" i="5"/>
  <c r="T404" i="5"/>
  <c r="U404" i="5"/>
  <c r="V404" i="5"/>
  <c r="B405" i="5"/>
  <c r="C405" i="5"/>
  <c r="E405" i="5"/>
  <c r="D405" i="5"/>
  <c r="F405" i="5"/>
  <c r="G405" i="5"/>
  <c r="H405" i="5"/>
  <c r="I405" i="5"/>
  <c r="L405" i="5"/>
  <c r="Q405" i="5" s="1"/>
  <c r="M405" i="5"/>
  <c r="R405" i="5" s="1"/>
  <c r="N405" i="5"/>
  <c r="O405" i="5"/>
  <c r="S405" i="5"/>
  <c r="T405" i="5"/>
  <c r="U405" i="5"/>
  <c r="V405" i="5"/>
  <c r="B406" i="5"/>
  <c r="C406" i="5"/>
  <c r="E406" i="5"/>
  <c r="D406" i="5"/>
  <c r="F406" i="5"/>
  <c r="G406" i="5"/>
  <c r="H406" i="5"/>
  <c r="I406" i="5"/>
  <c r="L406" i="5"/>
  <c r="Q406" i="5" s="1"/>
  <c r="M406" i="5"/>
  <c r="R406" i="5" s="1"/>
  <c r="N406" i="5"/>
  <c r="O406" i="5"/>
  <c r="S406" i="5"/>
  <c r="T406" i="5"/>
  <c r="U406" i="5"/>
  <c r="V406" i="5"/>
  <c r="B407" i="5"/>
  <c r="C407" i="5"/>
  <c r="E407" i="5"/>
  <c r="D407" i="5"/>
  <c r="F407" i="5"/>
  <c r="G407" i="5"/>
  <c r="H407" i="5"/>
  <c r="I407" i="5"/>
  <c r="L407" i="5"/>
  <c r="M407" i="5"/>
  <c r="N407" i="5"/>
  <c r="O407" i="5"/>
  <c r="S407" i="5"/>
  <c r="T407" i="5"/>
  <c r="U407" i="5"/>
  <c r="V407" i="5"/>
  <c r="B408" i="5"/>
  <c r="C408" i="5"/>
  <c r="E408" i="5"/>
  <c r="D408" i="5"/>
  <c r="F408" i="5"/>
  <c r="G408" i="5"/>
  <c r="H408" i="5"/>
  <c r="I408" i="5"/>
  <c r="L408" i="5"/>
  <c r="M408" i="5"/>
  <c r="R408" i="5" s="1"/>
  <c r="N408" i="5"/>
  <c r="O408" i="5"/>
  <c r="S408" i="5"/>
  <c r="T408" i="5"/>
  <c r="U408" i="5"/>
  <c r="V408" i="5"/>
  <c r="B409" i="5"/>
  <c r="C409" i="5"/>
  <c r="E409" i="5"/>
  <c r="D409" i="5"/>
  <c r="F409" i="5"/>
  <c r="G409" i="5"/>
  <c r="H409" i="5"/>
  <c r="I409" i="5"/>
  <c r="L409" i="5"/>
  <c r="M409" i="5"/>
  <c r="R409" i="5" s="1"/>
  <c r="N409" i="5"/>
  <c r="O409" i="5"/>
  <c r="S409" i="5"/>
  <c r="T409" i="5"/>
  <c r="U409" i="5"/>
  <c r="V409" i="5"/>
  <c r="B410" i="5"/>
  <c r="C410" i="5"/>
  <c r="E410" i="5"/>
  <c r="D410" i="5"/>
  <c r="F410" i="5"/>
  <c r="G410" i="5"/>
  <c r="H410" i="5"/>
  <c r="I410" i="5"/>
  <c r="L410" i="5"/>
  <c r="M410" i="5"/>
  <c r="N410" i="5"/>
  <c r="O410" i="5"/>
  <c r="S410" i="5"/>
  <c r="T410" i="5"/>
  <c r="U410" i="5"/>
  <c r="V410" i="5"/>
  <c r="B411" i="5"/>
  <c r="C411" i="5"/>
  <c r="E411" i="5"/>
  <c r="D411" i="5"/>
  <c r="F411" i="5"/>
  <c r="G411" i="5"/>
  <c r="H411" i="5"/>
  <c r="I411" i="5"/>
  <c r="L411" i="5"/>
  <c r="M411" i="5"/>
  <c r="N411" i="5"/>
  <c r="O411" i="5"/>
  <c r="S411" i="5"/>
  <c r="T411" i="5"/>
  <c r="U411" i="5"/>
  <c r="V411" i="5"/>
  <c r="B412" i="5"/>
  <c r="C412" i="5"/>
  <c r="E412" i="5"/>
  <c r="D412" i="5"/>
  <c r="F412" i="5"/>
  <c r="G412" i="5"/>
  <c r="H412" i="5"/>
  <c r="I412" i="5"/>
  <c r="L412" i="5"/>
  <c r="Q412" i="5" s="1"/>
  <c r="M412" i="5"/>
  <c r="N412" i="5"/>
  <c r="O412" i="5"/>
  <c r="S412" i="5"/>
  <c r="T412" i="5"/>
  <c r="U412" i="5"/>
  <c r="V412" i="5"/>
  <c r="B413" i="5"/>
  <c r="C413" i="5"/>
  <c r="E413" i="5"/>
  <c r="D413" i="5"/>
  <c r="F413" i="5"/>
  <c r="G413" i="5"/>
  <c r="H413" i="5"/>
  <c r="I413" i="5"/>
  <c r="L413" i="5"/>
  <c r="Q413" i="5" s="1"/>
  <c r="M413" i="5"/>
  <c r="R413" i="5" s="1"/>
  <c r="N413" i="5"/>
  <c r="O413" i="5"/>
  <c r="S413" i="5"/>
  <c r="T413" i="5"/>
  <c r="U413" i="5"/>
  <c r="V413" i="5"/>
  <c r="B414" i="5"/>
  <c r="C414" i="5"/>
  <c r="E414" i="5"/>
  <c r="D414" i="5"/>
  <c r="F414" i="5"/>
  <c r="G414" i="5"/>
  <c r="H414" i="5"/>
  <c r="I414" i="5"/>
  <c r="L414" i="5"/>
  <c r="M414" i="5"/>
  <c r="R414" i="5" s="1"/>
  <c r="N414" i="5"/>
  <c r="O414" i="5"/>
  <c r="S414" i="5"/>
  <c r="T414" i="5"/>
  <c r="U414" i="5"/>
  <c r="V414" i="5"/>
  <c r="B415" i="5"/>
  <c r="C415" i="5"/>
  <c r="E415" i="5"/>
  <c r="D415" i="5"/>
  <c r="F415" i="5"/>
  <c r="G415" i="5"/>
  <c r="H415" i="5"/>
  <c r="I415" i="5"/>
  <c r="L415" i="5"/>
  <c r="M415" i="5"/>
  <c r="N415" i="5"/>
  <c r="O415" i="5"/>
  <c r="S415" i="5"/>
  <c r="T415" i="5"/>
  <c r="U415" i="5"/>
  <c r="V415" i="5"/>
  <c r="B416" i="5"/>
  <c r="C416" i="5"/>
  <c r="E416" i="5"/>
  <c r="D416" i="5"/>
  <c r="F416" i="5"/>
  <c r="G416" i="5"/>
  <c r="H416" i="5"/>
  <c r="I416" i="5"/>
  <c r="L416" i="5"/>
  <c r="Q416" i="5" s="1"/>
  <c r="M416" i="5"/>
  <c r="N416" i="5"/>
  <c r="O416" i="5"/>
  <c r="S416" i="5"/>
  <c r="T416" i="5"/>
  <c r="U416" i="5"/>
  <c r="V416" i="5"/>
  <c r="B417" i="5"/>
  <c r="C417" i="5"/>
  <c r="E417" i="5"/>
  <c r="D417" i="5"/>
  <c r="F417" i="5"/>
  <c r="G417" i="5"/>
  <c r="H417" i="5"/>
  <c r="I417" i="5"/>
  <c r="L417" i="5"/>
  <c r="Q417" i="5" s="1"/>
  <c r="M417" i="5"/>
  <c r="R417" i="5" s="1"/>
  <c r="N417" i="5"/>
  <c r="O417" i="5"/>
  <c r="S417" i="5"/>
  <c r="T417" i="5"/>
  <c r="U417" i="5"/>
  <c r="V417" i="5"/>
  <c r="B418" i="5"/>
  <c r="C418" i="5"/>
  <c r="E418" i="5"/>
  <c r="D418" i="5"/>
  <c r="F418" i="5"/>
  <c r="G418" i="5"/>
  <c r="H418" i="5"/>
  <c r="I418" i="5"/>
  <c r="L418" i="5"/>
  <c r="M418" i="5"/>
  <c r="N418" i="5"/>
  <c r="O418" i="5"/>
  <c r="S418" i="5"/>
  <c r="T418" i="5"/>
  <c r="U418" i="5"/>
  <c r="V418" i="5"/>
  <c r="B419" i="5"/>
  <c r="C419" i="5"/>
  <c r="E419" i="5"/>
  <c r="D419" i="5"/>
  <c r="F419" i="5"/>
  <c r="G419" i="5"/>
  <c r="H419" i="5"/>
  <c r="I419" i="5"/>
  <c r="L419" i="5"/>
  <c r="M419" i="5"/>
  <c r="N419" i="5"/>
  <c r="O419" i="5"/>
  <c r="S419" i="5"/>
  <c r="T419" i="5"/>
  <c r="U419" i="5"/>
  <c r="V419" i="5"/>
  <c r="B420" i="5"/>
  <c r="C420" i="5"/>
  <c r="E420" i="5"/>
  <c r="D420" i="5"/>
  <c r="F420" i="5"/>
  <c r="G420" i="5"/>
  <c r="H420" i="5"/>
  <c r="I420" i="5"/>
  <c r="L420" i="5"/>
  <c r="Q420" i="5" s="1"/>
  <c r="M420" i="5"/>
  <c r="N420" i="5"/>
  <c r="O420" i="5"/>
  <c r="S420" i="5"/>
  <c r="T420" i="5"/>
  <c r="U420" i="5"/>
  <c r="V420" i="5"/>
  <c r="B421" i="5"/>
  <c r="C421" i="5"/>
  <c r="E421" i="5"/>
  <c r="D421" i="5"/>
  <c r="F421" i="5"/>
  <c r="G421" i="5"/>
  <c r="H421" i="5"/>
  <c r="I421" i="5"/>
  <c r="L421" i="5"/>
  <c r="Q421" i="5" s="1"/>
  <c r="M421" i="5"/>
  <c r="R421" i="5" s="1"/>
  <c r="N421" i="5"/>
  <c r="O421" i="5"/>
  <c r="S421" i="5"/>
  <c r="T421" i="5"/>
  <c r="U421" i="5"/>
  <c r="V421" i="5"/>
  <c r="B422" i="5"/>
  <c r="C422" i="5"/>
  <c r="E422" i="5"/>
  <c r="D422" i="5"/>
  <c r="F422" i="5"/>
  <c r="G422" i="5"/>
  <c r="H422" i="5"/>
  <c r="I422" i="5"/>
  <c r="L422" i="5"/>
  <c r="M422" i="5"/>
  <c r="N422" i="5"/>
  <c r="O422" i="5"/>
  <c r="S422" i="5"/>
  <c r="T422" i="5"/>
  <c r="U422" i="5"/>
  <c r="V422" i="5"/>
  <c r="B423" i="5"/>
  <c r="C423" i="5"/>
  <c r="E423" i="5"/>
  <c r="D423" i="5"/>
  <c r="F423" i="5"/>
  <c r="G423" i="5"/>
  <c r="H423" i="5"/>
  <c r="I423" i="5"/>
  <c r="L423" i="5"/>
  <c r="M423" i="5"/>
  <c r="N423" i="5"/>
  <c r="O423" i="5"/>
  <c r="S423" i="5"/>
  <c r="T423" i="5"/>
  <c r="U423" i="5"/>
  <c r="V423" i="5"/>
  <c r="B424" i="5"/>
  <c r="C424" i="5"/>
  <c r="E424" i="5"/>
  <c r="D424" i="5"/>
  <c r="F424" i="5"/>
  <c r="G424" i="5"/>
  <c r="H424" i="5"/>
  <c r="I424" i="5"/>
  <c r="L424" i="5"/>
  <c r="Q424" i="5" s="1"/>
  <c r="M424" i="5"/>
  <c r="N424" i="5"/>
  <c r="O424" i="5"/>
  <c r="S424" i="5"/>
  <c r="T424" i="5"/>
  <c r="U424" i="5"/>
  <c r="V424" i="5"/>
  <c r="B425" i="5"/>
  <c r="C425" i="5"/>
  <c r="E425" i="5"/>
  <c r="D425" i="5"/>
  <c r="F425" i="5"/>
  <c r="G425" i="5"/>
  <c r="H425" i="5"/>
  <c r="I425" i="5"/>
  <c r="L425" i="5"/>
  <c r="M425" i="5"/>
  <c r="N425" i="5"/>
  <c r="O425" i="5"/>
  <c r="S425" i="5"/>
  <c r="T425" i="5"/>
  <c r="U425" i="5"/>
  <c r="V425" i="5"/>
  <c r="B426" i="5"/>
  <c r="C426" i="5"/>
  <c r="E426" i="5"/>
  <c r="D426" i="5"/>
  <c r="F426" i="5"/>
  <c r="G426" i="5"/>
  <c r="H426" i="5"/>
  <c r="I426" i="5"/>
  <c r="L426" i="5"/>
  <c r="M426" i="5"/>
  <c r="N426" i="5"/>
  <c r="O426" i="5"/>
  <c r="S426" i="5"/>
  <c r="T426" i="5"/>
  <c r="U426" i="5"/>
  <c r="V426" i="5"/>
  <c r="B427" i="5"/>
  <c r="C427" i="5"/>
  <c r="E427" i="5"/>
  <c r="D427" i="5"/>
  <c r="F427" i="5"/>
  <c r="G427" i="5"/>
  <c r="H427" i="5"/>
  <c r="I427" i="5"/>
  <c r="L427" i="5"/>
  <c r="M427" i="5"/>
  <c r="N427" i="5"/>
  <c r="O427" i="5"/>
  <c r="S427" i="5"/>
  <c r="T427" i="5"/>
  <c r="U427" i="5"/>
  <c r="V427" i="5"/>
  <c r="B428" i="5"/>
  <c r="C428" i="5"/>
  <c r="E428" i="5"/>
  <c r="D428" i="5"/>
  <c r="F428" i="5"/>
  <c r="G428" i="5"/>
  <c r="H428" i="5"/>
  <c r="I428" i="5"/>
  <c r="L428" i="5"/>
  <c r="Q428" i="5" s="1"/>
  <c r="M428" i="5"/>
  <c r="N428" i="5"/>
  <c r="O428" i="5"/>
  <c r="S428" i="5"/>
  <c r="T428" i="5"/>
  <c r="U428" i="5"/>
  <c r="V428" i="5"/>
  <c r="B429" i="5"/>
  <c r="C429" i="5"/>
  <c r="E429" i="5"/>
  <c r="D429" i="5"/>
  <c r="F429" i="5"/>
  <c r="G429" i="5"/>
  <c r="H429" i="5"/>
  <c r="I429" i="5"/>
  <c r="L429" i="5"/>
  <c r="Q429" i="5" s="1"/>
  <c r="M429" i="5"/>
  <c r="N429" i="5"/>
  <c r="O429" i="5"/>
  <c r="S429" i="5"/>
  <c r="T429" i="5"/>
  <c r="U429" i="5"/>
  <c r="V429" i="5"/>
  <c r="B430" i="5"/>
  <c r="C430" i="5"/>
  <c r="E430" i="5"/>
  <c r="D430" i="5"/>
  <c r="F430" i="5"/>
  <c r="G430" i="5"/>
  <c r="H430" i="5"/>
  <c r="I430" i="5"/>
  <c r="L430" i="5"/>
  <c r="Q430" i="5" s="1"/>
  <c r="M430" i="5"/>
  <c r="R430" i="5" s="1"/>
  <c r="N430" i="5"/>
  <c r="O430" i="5"/>
  <c r="S430" i="5"/>
  <c r="T430" i="5"/>
  <c r="U430" i="5"/>
  <c r="V430" i="5"/>
  <c r="B431" i="5"/>
  <c r="C431" i="5"/>
  <c r="E431" i="5"/>
  <c r="D431" i="5"/>
  <c r="F431" i="5"/>
  <c r="G431" i="5"/>
  <c r="H431" i="5"/>
  <c r="I431" i="5"/>
  <c r="L431" i="5"/>
  <c r="M431" i="5"/>
  <c r="N431" i="5"/>
  <c r="O431" i="5"/>
  <c r="S431" i="5"/>
  <c r="T431" i="5"/>
  <c r="U431" i="5"/>
  <c r="V431" i="5"/>
  <c r="B432" i="5"/>
  <c r="C432" i="5"/>
  <c r="E432" i="5"/>
  <c r="D432" i="5"/>
  <c r="F432" i="5"/>
  <c r="G432" i="5"/>
  <c r="H432" i="5"/>
  <c r="I432" i="5"/>
  <c r="L432" i="5"/>
  <c r="Q432" i="5" s="1"/>
  <c r="M432" i="5"/>
  <c r="N432" i="5"/>
  <c r="O432" i="5"/>
  <c r="S432" i="5"/>
  <c r="T432" i="5"/>
  <c r="U432" i="5"/>
  <c r="V432" i="5"/>
  <c r="B433" i="5"/>
  <c r="C433" i="5"/>
  <c r="E433" i="5"/>
  <c r="D433" i="5"/>
  <c r="F433" i="5"/>
  <c r="G433" i="5"/>
  <c r="H433" i="5"/>
  <c r="I433" i="5"/>
  <c r="L433" i="5"/>
  <c r="M433" i="5"/>
  <c r="N433" i="5"/>
  <c r="O433" i="5"/>
  <c r="S433" i="5"/>
  <c r="T433" i="5"/>
  <c r="U433" i="5"/>
  <c r="V433" i="5"/>
  <c r="B434" i="5"/>
  <c r="C434" i="5"/>
  <c r="E434" i="5"/>
  <c r="D434" i="5"/>
  <c r="F434" i="5"/>
  <c r="G434" i="5"/>
  <c r="H434" i="5"/>
  <c r="I434" i="5"/>
  <c r="L434" i="5"/>
  <c r="M434" i="5"/>
  <c r="N434" i="5"/>
  <c r="O434" i="5"/>
  <c r="S434" i="5"/>
  <c r="T434" i="5"/>
  <c r="U434" i="5"/>
  <c r="V434" i="5"/>
  <c r="B435" i="5"/>
  <c r="C435" i="5"/>
  <c r="E435" i="5"/>
  <c r="D435" i="5"/>
  <c r="F435" i="5"/>
  <c r="G435" i="5"/>
  <c r="H435" i="5"/>
  <c r="I435" i="5"/>
  <c r="L435" i="5"/>
  <c r="M435" i="5"/>
  <c r="N435" i="5"/>
  <c r="O435" i="5"/>
  <c r="S435" i="5"/>
  <c r="T435" i="5"/>
  <c r="U435" i="5"/>
  <c r="V435" i="5"/>
  <c r="B436" i="5"/>
  <c r="C436" i="5"/>
  <c r="E436" i="5"/>
  <c r="D436" i="5"/>
  <c r="F436" i="5"/>
  <c r="G436" i="5"/>
  <c r="H436" i="5"/>
  <c r="I436" i="5"/>
  <c r="L436" i="5"/>
  <c r="Q436" i="5" s="1"/>
  <c r="M436" i="5"/>
  <c r="N436" i="5"/>
  <c r="O436" i="5"/>
  <c r="S436" i="5"/>
  <c r="T436" i="5"/>
  <c r="U436" i="5"/>
  <c r="V436" i="5"/>
  <c r="B437" i="5"/>
  <c r="C437" i="5"/>
  <c r="E437" i="5"/>
  <c r="D437" i="5"/>
  <c r="F437" i="5"/>
  <c r="G437" i="5"/>
  <c r="H437" i="5"/>
  <c r="I437" i="5"/>
  <c r="L437" i="5"/>
  <c r="Q437" i="5" s="1"/>
  <c r="M437" i="5"/>
  <c r="N437" i="5"/>
  <c r="O437" i="5"/>
  <c r="S437" i="5"/>
  <c r="T437" i="5"/>
  <c r="U437" i="5"/>
  <c r="V437" i="5"/>
  <c r="B438" i="5"/>
  <c r="C438" i="5"/>
  <c r="E438" i="5"/>
  <c r="D438" i="5"/>
  <c r="F438" i="5"/>
  <c r="G438" i="5"/>
  <c r="H438" i="5"/>
  <c r="I438" i="5"/>
  <c r="L438" i="5"/>
  <c r="Q438" i="5" s="1"/>
  <c r="M438" i="5"/>
  <c r="R438" i="5" s="1"/>
  <c r="N438" i="5"/>
  <c r="O438" i="5"/>
  <c r="S438" i="5"/>
  <c r="T438" i="5"/>
  <c r="U438" i="5"/>
  <c r="V438" i="5"/>
  <c r="B439" i="5"/>
  <c r="C439" i="5"/>
  <c r="E439" i="5"/>
  <c r="D439" i="5"/>
  <c r="F439" i="5"/>
  <c r="G439" i="5"/>
  <c r="H439" i="5"/>
  <c r="I439" i="5"/>
  <c r="L439" i="5"/>
  <c r="M439" i="5"/>
  <c r="N439" i="5"/>
  <c r="O439" i="5"/>
  <c r="S439" i="5"/>
  <c r="T439" i="5"/>
  <c r="U439" i="5"/>
  <c r="V439" i="5"/>
  <c r="B440" i="5"/>
  <c r="C440" i="5"/>
  <c r="E440" i="5"/>
  <c r="D440" i="5"/>
  <c r="F440" i="5"/>
  <c r="G440" i="5"/>
  <c r="H440" i="5"/>
  <c r="I440" i="5"/>
  <c r="L440" i="5"/>
  <c r="Q440" i="5" s="1"/>
  <c r="M440" i="5"/>
  <c r="N440" i="5"/>
  <c r="O440" i="5"/>
  <c r="S440" i="5"/>
  <c r="T440" i="5"/>
  <c r="U440" i="5"/>
  <c r="V440" i="5"/>
  <c r="B441" i="5"/>
  <c r="C441" i="5"/>
  <c r="E441" i="5"/>
  <c r="D441" i="5"/>
  <c r="F441" i="5"/>
  <c r="G441" i="5"/>
  <c r="H441" i="5"/>
  <c r="I441" i="5"/>
  <c r="L441" i="5"/>
  <c r="M441" i="5"/>
  <c r="N441" i="5"/>
  <c r="O441" i="5"/>
  <c r="S441" i="5"/>
  <c r="T441" i="5"/>
  <c r="U441" i="5"/>
  <c r="V441" i="5"/>
  <c r="B442" i="5"/>
  <c r="C442" i="5"/>
  <c r="E442" i="5"/>
  <c r="D442" i="5"/>
  <c r="F442" i="5"/>
  <c r="G442" i="5"/>
  <c r="H442" i="5"/>
  <c r="I442" i="5"/>
  <c r="L442" i="5"/>
  <c r="M442" i="5"/>
  <c r="N442" i="5"/>
  <c r="O442" i="5"/>
  <c r="S442" i="5"/>
  <c r="T442" i="5"/>
  <c r="U442" i="5"/>
  <c r="V442" i="5"/>
  <c r="B443" i="5"/>
  <c r="C443" i="5"/>
  <c r="E443" i="5"/>
  <c r="D443" i="5"/>
  <c r="F443" i="5"/>
  <c r="G443" i="5"/>
  <c r="H443" i="5"/>
  <c r="I443" i="5"/>
  <c r="L443" i="5"/>
  <c r="M443" i="5"/>
  <c r="N443" i="5"/>
  <c r="O443" i="5"/>
  <c r="S443" i="5"/>
  <c r="T443" i="5"/>
  <c r="U443" i="5"/>
  <c r="V443" i="5"/>
  <c r="B444" i="5"/>
  <c r="C444" i="5"/>
  <c r="E444" i="5"/>
  <c r="D444" i="5"/>
  <c r="F444" i="5"/>
  <c r="G444" i="5"/>
  <c r="H444" i="5"/>
  <c r="I444" i="5"/>
  <c r="L444" i="5"/>
  <c r="Q444" i="5" s="1"/>
  <c r="M444" i="5"/>
  <c r="N444" i="5"/>
  <c r="O444" i="5"/>
  <c r="S444" i="5"/>
  <c r="T444" i="5"/>
  <c r="U444" i="5"/>
  <c r="V444" i="5"/>
  <c r="B445" i="5"/>
  <c r="C445" i="5"/>
  <c r="E445" i="5"/>
  <c r="D445" i="5"/>
  <c r="F445" i="5"/>
  <c r="G445" i="5"/>
  <c r="H445" i="5"/>
  <c r="I445" i="5"/>
  <c r="L445" i="5"/>
  <c r="Q445" i="5" s="1"/>
  <c r="M445" i="5"/>
  <c r="N445" i="5"/>
  <c r="O445" i="5"/>
  <c r="S445" i="5"/>
  <c r="T445" i="5"/>
  <c r="U445" i="5"/>
  <c r="V445" i="5"/>
  <c r="B446" i="5"/>
  <c r="C446" i="5"/>
  <c r="E446" i="5"/>
  <c r="D446" i="5"/>
  <c r="F446" i="5"/>
  <c r="G446" i="5"/>
  <c r="H446" i="5"/>
  <c r="I446" i="5"/>
  <c r="L446" i="5"/>
  <c r="M446" i="5"/>
  <c r="R446" i="5" s="1"/>
  <c r="N446" i="5"/>
  <c r="O446" i="5"/>
  <c r="S446" i="5"/>
  <c r="T446" i="5"/>
  <c r="U446" i="5"/>
  <c r="V446" i="5"/>
  <c r="B447" i="5"/>
  <c r="C447" i="5"/>
  <c r="E447" i="5"/>
  <c r="D447" i="5"/>
  <c r="F447" i="5"/>
  <c r="G447" i="5"/>
  <c r="H447" i="5"/>
  <c r="I447" i="5"/>
  <c r="L447" i="5"/>
  <c r="M447" i="5"/>
  <c r="N447" i="5"/>
  <c r="O447" i="5"/>
  <c r="S447" i="5"/>
  <c r="T447" i="5"/>
  <c r="U447" i="5"/>
  <c r="V447" i="5"/>
  <c r="B448" i="5"/>
  <c r="C448" i="5"/>
  <c r="E448" i="5"/>
  <c r="D448" i="5"/>
  <c r="F448" i="5"/>
  <c r="G448" i="5"/>
  <c r="H448" i="5"/>
  <c r="I448" i="5"/>
  <c r="L448" i="5"/>
  <c r="M448" i="5"/>
  <c r="N448" i="5"/>
  <c r="O448" i="5"/>
  <c r="S448" i="5"/>
  <c r="T448" i="5"/>
  <c r="U448" i="5"/>
  <c r="V448" i="5"/>
  <c r="B449" i="5"/>
  <c r="C449" i="5"/>
  <c r="E449" i="5"/>
  <c r="D449" i="5"/>
  <c r="F449" i="5"/>
  <c r="G449" i="5"/>
  <c r="H449" i="5"/>
  <c r="I449" i="5"/>
  <c r="L449" i="5"/>
  <c r="M449" i="5"/>
  <c r="N449" i="5"/>
  <c r="O449" i="5"/>
  <c r="S449" i="5"/>
  <c r="T449" i="5"/>
  <c r="U449" i="5"/>
  <c r="V449" i="5"/>
  <c r="B450" i="5"/>
  <c r="C450" i="5"/>
  <c r="E450" i="5"/>
  <c r="D450" i="5"/>
  <c r="F450" i="5"/>
  <c r="G450" i="5"/>
  <c r="H450" i="5"/>
  <c r="I450" i="5"/>
  <c r="L450" i="5"/>
  <c r="M450" i="5"/>
  <c r="N450" i="5"/>
  <c r="O450" i="5"/>
  <c r="S450" i="5"/>
  <c r="T450" i="5"/>
  <c r="U450" i="5"/>
  <c r="V450" i="5"/>
  <c r="C451" i="5"/>
  <c r="E451" i="5"/>
  <c r="D451" i="5"/>
  <c r="F451" i="5"/>
  <c r="G451" i="5"/>
  <c r="H451" i="5"/>
  <c r="I451" i="5"/>
  <c r="L451" i="5"/>
  <c r="M451" i="5"/>
  <c r="N451" i="5"/>
  <c r="O451" i="5"/>
  <c r="S451" i="5"/>
  <c r="T451" i="5"/>
  <c r="U451" i="5"/>
  <c r="V451" i="5"/>
  <c r="B239" i="5"/>
  <c r="C239" i="5"/>
  <c r="E239" i="5"/>
  <c r="D239" i="5"/>
  <c r="F239" i="5"/>
  <c r="G239" i="5"/>
  <c r="H239" i="5"/>
  <c r="I239" i="5"/>
  <c r="L239" i="5"/>
  <c r="M239" i="5"/>
  <c r="N239" i="5"/>
  <c r="O239" i="5"/>
  <c r="S239" i="5"/>
  <c r="T239" i="5"/>
  <c r="U239" i="5"/>
  <c r="V239" i="5"/>
  <c r="B240" i="5"/>
  <c r="C240" i="5"/>
  <c r="E240" i="5"/>
  <c r="D240" i="5"/>
  <c r="F240" i="5"/>
  <c r="G240" i="5"/>
  <c r="H240" i="5"/>
  <c r="I240" i="5"/>
  <c r="L240" i="5"/>
  <c r="Q240" i="5" s="1"/>
  <c r="M240" i="5"/>
  <c r="N240" i="5"/>
  <c r="O240" i="5"/>
  <c r="S240" i="5"/>
  <c r="T240" i="5"/>
  <c r="U240" i="5"/>
  <c r="V240" i="5"/>
  <c r="B241" i="5"/>
  <c r="C241" i="5"/>
  <c r="E241" i="5"/>
  <c r="D241" i="5"/>
  <c r="F241" i="5"/>
  <c r="G241" i="5"/>
  <c r="H241" i="5"/>
  <c r="I241" i="5"/>
  <c r="L241" i="5"/>
  <c r="M241" i="5"/>
  <c r="N241" i="5"/>
  <c r="O241" i="5"/>
  <c r="S241" i="5"/>
  <c r="T241" i="5"/>
  <c r="U241" i="5"/>
  <c r="V241" i="5"/>
  <c r="B242" i="5"/>
  <c r="C242" i="5"/>
  <c r="E242" i="5"/>
  <c r="D242" i="5"/>
  <c r="F242" i="5"/>
  <c r="G242" i="5"/>
  <c r="H242" i="5"/>
  <c r="I242" i="5"/>
  <c r="L242" i="5"/>
  <c r="M242" i="5"/>
  <c r="N242" i="5"/>
  <c r="O242" i="5"/>
  <c r="S242" i="5"/>
  <c r="T242" i="5"/>
  <c r="U242" i="5"/>
  <c r="V242" i="5"/>
  <c r="B243" i="5"/>
  <c r="C243" i="5"/>
  <c r="E243" i="5"/>
  <c r="D243" i="5"/>
  <c r="F243" i="5"/>
  <c r="G243" i="5"/>
  <c r="H243" i="5"/>
  <c r="I243" i="5"/>
  <c r="L243" i="5"/>
  <c r="M243" i="5"/>
  <c r="N243" i="5"/>
  <c r="O243" i="5"/>
  <c r="S243" i="5"/>
  <c r="T243" i="5"/>
  <c r="U243" i="5"/>
  <c r="V243" i="5"/>
  <c r="B244" i="5"/>
  <c r="C244" i="5"/>
  <c r="E244" i="5"/>
  <c r="D244" i="5"/>
  <c r="F244" i="5"/>
  <c r="G244" i="5"/>
  <c r="H244" i="5"/>
  <c r="I244" i="5"/>
  <c r="L244" i="5"/>
  <c r="Q244" i="5" s="1"/>
  <c r="M244" i="5"/>
  <c r="R244" i="5" s="1"/>
  <c r="N244" i="5"/>
  <c r="O244" i="5"/>
  <c r="S244" i="5"/>
  <c r="T244" i="5"/>
  <c r="U244" i="5"/>
  <c r="V244" i="5"/>
  <c r="B245" i="5"/>
  <c r="C245" i="5"/>
  <c r="E245" i="5"/>
  <c r="D245" i="5"/>
  <c r="F245" i="5"/>
  <c r="G245" i="5"/>
  <c r="H245" i="5"/>
  <c r="I245" i="5"/>
  <c r="L245" i="5"/>
  <c r="Q245" i="5" s="1"/>
  <c r="M245" i="5"/>
  <c r="R245" i="5" s="1"/>
  <c r="N245" i="5"/>
  <c r="O245" i="5"/>
  <c r="S245" i="5"/>
  <c r="T245" i="5"/>
  <c r="U245" i="5"/>
  <c r="V245" i="5"/>
  <c r="B246" i="5"/>
  <c r="C246" i="5"/>
  <c r="E246" i="5"/>
  <c r="D246" i="5"/>
  <c r="F246" i="5"/>
  <c r="G246" i="5"/>
  <c r="H246" i="5"/>
  <c r="I246" i="5"/>
  <c r="L246" i="5"/>
  <c r="Q246" i="5" s="1"/>
  <c r="M246" i="5"/>
  <c r="N246" i="5"/>
  <c r="O246" i="5"/>
  <c r="S246" i="5"/>
  <c r="T246" i="5"/>
  <c r="U246" i="5"/>
  <c r="V246" i="5"/>
  <c r="B247" i="5"/>
  <c r="C247" i="5"/>
  <c r="E247" i="5"/>
  <c r="D247" i="5"/>
  <c r="F247" i="5"/>
  <c r="G247" i="5"/>
  <c r="H247" i="5"/>
  <c r="I247" i="5"/>
  <c r="L247" i="5"/>
  <c r="M247" i="5"/>
  <c r="N247" i="5"/>
  <c r="O247" i="5"/>
  <c r="S247" i="5"/>
  <c r="T247" i="5"/>
  <c r="U247" i="5"/>
  <c r="V247" i="5"/>
  <c r="B248" i="5"/>
  <c r="C248" i="5"/>
  <c r="E248" i="5"/>
  <c r="D248" i="5"/>
  <c r="F248" i="5"/>
  <c r="G248" i="5"/>
  <c r="H248" i="5"/>
  <c r="I248" i="5"/>
  <c r="L248" i="5"/>
  <c r="Q248" i="5" s="1"/>
  <c r="M248" i="5"/>
  <c r="R248" i="5" s="1"/>
  <c r="N248" i="5"/>
  <c r="O248" i="5"/>
  <c r="S248" i="5"/>
  <c r="T248" i="5"/>
  <c r="U248" i="5"/>
  <c r="V248" i="5"/>
  <c r="B249" i="5"/>
  <c r="C249" i="5"/>
  <c r="E249" i="5"/>
  <c r="D249" i="5"/>
  <c r="F249" i="5"/>
  <c r="G249" i="5"/>
  <c r="H249" i="5"/>
  <c r="I249" i="5"/>
  <c r="L249" i="5"/>
  <c r="M249" i="5"/>
  <c r="R249" i="5" s="1"/>
  <c r="N249" i="5"/>
  <c r="O249" i="5"/>
  <c r="S249" i="5"/>
  <c r="T249" i="5"/>
  <c r="U249" i="5"/>
  <c r="V249" i="5"/>
  <c r="B250" i="5"/>
  <c r="C250" i="5"/>
  <c r="E250" i="5"/>
  <c r="D250" i="5"/>
  <c r="F250" i="5"/>
  <c r="G250" i="5"/>
  <c r="H250" i="5"/>
  <c r="I250" i="5"/>
  <c r="L250" i="5"/>
  <c r="M250" i="5"/>
  <c r="N250" i="5"/>
  <c r="O250" i="5"/>
  <c r="S250" i="5"/>
  <c r="T250" i="5"/>
  <c r="U250" i="5"/>
  <c r="V250" i="5"/>
  <c r="B251" i="5"/>
  <c r="C251" i="5"/>
  <c r="E251" i="5"/>
  <c r="D251" i="5"/>
  <c r="F251" i="5"/>
  <c r="G251" i="5"/>
  <c r="H251" i="5"/>
  <c r="I251" i="5"/>
  <c r="L251" i="5"/>
  <c r="M251" i="5"/>
  <c r="N251" i="5"/>
  <c r="O251" i="5"/>
  <c r="S251" i="5"/>
  <c r="T251" i="5"/>
  <c r="U251" i="5"/>
  <c r="V251" i="5"/>
  <c r="B252" i="5"/>
  <c r="C252" i="5"/>
  <c r="E252" i="5"/>
  <c r="D252" i="5"/>
  <c r="F252" i="5"/>
  <c r="G252" i="5"/>
  <c r="H252" i="5"/>
  <c r="I252" i="5"/>
  <c r="L252" i="5"/>
  <c r="Q252" i="5" s="1"/>
  <c r="M252" i="5"/>
  <c r="N252" i="5"/>
  <c r="O252" i="5"/>
  <c r="S252" i="5"/>
  <c r="T252" i="5"/>
  <c r="U252" i="5"/>
  <c r="V252" i="5"/>
  <c r="B253" i="5"/>
  <c r="C253" i="5"/>
  <c r="E253" i="5"/>
  <c r="D253" i="5"/>
  <c r="F253" i="5"/>
  <c r="G253" i="5"/>
  <c r="H253" i="5"/>
  <c r="I253" i="5"/>
  <c r="L253" i="5"/>
  <c r="Q253" i="5" s="1"/>
  <c r="M253" i="5"/>
  <c r="N253" i="5"/>
  <c r="O253" i="5"/>
  <c r="S253" i="5"/>
  <c r="T253" i="5"/>
  <c r="U253" i="5"/>
  <c r="V253" i="5"/>
  <c r="B254" i="5"/>
  <c r="C254" i="5"/>
  <c r="E254" i="5"/>
  <c r="D254" i="5"/>
  <c r="F254" i="5"/>
  <c r="G254" i="5"/>
  <c r="H254" i="5"/>
  <c r="I254" i="5"/>
  <c r="L254" i="5"/>
  <c r="Q254" i="5" s="1"/>
  <c r="M254" i="5"/>
  <c r="R254" i="5" s="1"/>
  <c r="N254" i="5"/>
  <c r="O254" i="5"/>
  <c r="S254" i="5"/>
  <c r="T254" i="5"/>
  <c r="U254" i="5"/>
  <c r="V254" i="5"/>
  <c r="B255" i="5"/>
  <c r="C255" i="5"/>
  <c r="E255" i="5"/>
  <c r="D255" i="5"/>
  <c r="F255" i="5"/>
  <c r="G255" i="5"/>
  <c r="H255" i="5"/>
  <c r="I255" i="5"/>
  <c r="L255" i="5"/>
  <c r="M255" i="5"/>
  <c r="N255" i="5"/>
  <c r="O255" i="5"/>
  <c r="S255" i="5"/>
  <c r="T255" i="5"/>
  <c r="U255" i="5"/>
  <c r="V255" i="5"/>
  <c r="B256" i="5"/>
  <c r="C256" i="5"/>
  <c r="E256" i="5"/>
  <c r="D256" i="5"/>
  <c r="F256" i="5"/>
  <c r="G256" i="5"/>
  <c r="H256" i="5"/>
  <c r="I256" i="5"/>
  <c r="L256" i="5"/>
  <c r="Q256" i="5" s="1"/>
  <c r="M256" i="5"/>
  <c r="N256" i="5"/>
  <c r="O256" i="5"/>
  <c r="S256" i="5"/>
  <c r="T256" i="5"/>
  <c r="U256" i="5"/>
  <c r="V256" i="5"/>
  <c r="B257" i="5"/>
  <c r="C257" i="5"/>
  <c r="E257" i="5"/>
  <c r="D257" i="5"/>
  <c r="F257" i="5"/>
  <c r="G257" i="5"/>
  <c r="H257" i="5"/>
  <c r="I257" i="5"/>
  <c r="L257" i="5"/>
  <c r="M257" i="5"/>
  <c r="N257" i="5"/>
  <c r="O257" i="5"/>
  <c r="S257" i="5"/>
  <c r="T257" i="5"/>
  <c r="U257" i="5"/>
  <c r="V257" i="5"/>
  <c r="B258" i="5"/>
  <c r="C258" i="5"/>
  <c r="E258" i="5"/>
  <c r="D258" i="5"/>
  <c r="F258" i="5"/>
  <c r="G258" i="5"/>
  <c r="H258" i="5"/>
  <c r="I258" i="5"/>
  <c r="L258" i="5"/>
  <c r="M258" i="5"/>
  <c r="N258" i="5"/>
  <c r="O258" i="5"/>
  <c r="S258" i="5"/>
  <c r="T258" i="5"/>
  <c r="U258" i="5"/>
  <c r="V258" i="5"/>
  <c r="B259" i="5"/>
  <c r="C259" i="5"/>
  <c r="E259" i="5"/>
  <c r="D259" i="5"/>
  <c r="F259" i="5"/>
  <c r="G259" i="5"/>
  <c r="H259" i="5"/>
  <c r="I259" i="5"/>
  <c r="L259" i="5"/>
  <c r="M259" i="5"/>
  <c r="N259" i="5"/>
  <c r="O259" i="5"/>
  <c r="S259" i="5"/>
  <c r="T259" i="5"/>
  <c r="U259" i="5"/>
  <c r="V259" i="5"/>
  <c r="B260" i="5"/>
  <c r="C260" i="5"/>
  <c r="E260" i="5"/>
  <c r="D260" i="5"/>
  <c r="F260" i="5"/>
  <c r="G260" i="5"/>
  <c r="H260" i="5"/>
  <c r="I260" i="5"/>
  <c r="L260" i="5"/>
  <c r="Q260" i="5" s="1"/>
  <c r="M260" i="5"/>
  <c r="R260" i="5" s="1"/>
  <c r="N260" i="5"/>
  <c r="O260" i="5"/>
  <c r="S260" i="5"/>
  <c r="T260" i="5"/>
  <c r="U260" i="5"/>
  <c r="V260" i="5"/>
  <c r="B261" i="5"/>
  <c r="C261" i="5"/>
  <c r="E261" i="5"/>
  <c r="D261" i="5"/>
  <c r="F261" i="5"/>
  <c r="G261" i="5"/>
  <c r="H261" i="5"/>
  <c r="I261" i="5"/>
  <c r="L261" i="5"/>
  <c r="Q261" i="5" s="1"/>
  <c r="M261" i="5"/>
  <c r="R261" i="5" s="1"/>
  <c r="N261" i="5"/>
  <c r="O261" i="5"/>
  <c r="S261" i="5"/>
  <c r="T261" i="5"/>
  <c r="U261" i="5"/>
  <c r="V261" i="5"/>
  <c r="B262" i="5"/>
  <c r="C262" i="5"/>
  <c r="E262" i="5"/>
  <c r="D262" i="5"/>
  <c r="F262" i="5"/>
  <c r="G262" i="5"/>
  <c r="H262" i="5"/>
  <c r="I262" i="5"/>
  <c r="L262" i="5"/>
  <c r="Q262" i="5" s="1"/>
  <c r="M262" i="5"/>
  <c r="N262" i="5"/>
  <c r="O262" i="5"/>
  <c r="S262" i="5"/>
  <c r="T262" i="5"/>
  <c r="U262" i="5"/>
  <c r="V262" i="5"/>
  <c r="B263" i="5"/>
  <c r="C263" i="5"/>
  <c r="E263" i="5"/>
  <c r="D263" i="5"/>
  <c r="F263" i="5"/>
  <c r="G263" i="5"/>
  <c r="H263" i="5"/>
  <c r="I263" i="5"/>
  <c r="L263" i="5"/>
  <c r="M263" i="5"/>
  <c r="N263" i="5"/>
  <c r="O263" i="5"/>
  <c r="S263" i="5"/>
  <c r="T263" i="5"/>
  <c r="U263" i="5"/>
  <c r="V263" i="5"/>
  <c r="B264" i="5"/>
  <c r="C264" i="5"/>
  <c r="E264" i="5"/>
  <c r="D264" i="5"/>
  <c r="F264" i="5"/>
  <c r="G264" i="5"/>
  <c r="H264" i="5"/>
  <c r="I264" i="5"/>
  <c r="L264" i="5"/>
  <c r="Q264" i="5" s="1"/>
  <c r="M264" i="5"/>
  <c r="R264" i="5" s="1"/>
  <c r="N264" i="5"/>
  <c r="O264" i="5"/>
  <c r="S264" i="5"/>
  <c r="T264" i="5"/>
  <c r="U264" i="5"/>
  <c r="V264" i="5"/>
  <c r="B265" i="5"/>
  <c r="C265" i="5"/>
  <c r="E265" i="5"/>
  <c r="D265" i="5"/>
  <c r="F265" i="5"/>
  <c r="G265" i="5"/>
  <c r="H265" i="5"/>
  <c r="I265" i="5"/>
  <c r="L265" i="5"/>
  <c r="M265" i="5"/>
  <c r="R265" i="5" s="1"/>
  <c r="N265" i="5"/>
  <c r="O265" i="5"/>
  <c r="S265" i="5"/>
  <c r="T265" i="5"/>
  <c r="U265" i="5"/>
  <c r="V265" i="5"/>
  <c r="B266" i="5"/>
  <c r="C266" i="5"/>
  <c r="E266" i="5"/>
  <c r="D266" i="5"/>
  <c r="F266" i="5"/>
  <c r="G266" i="5"/>
  <c r="H266" i="5"/>
  <c r="I266" i="5"/>
  <c r="L266" i="5"/>
  <c r="M266" i="5"/>
  <c r="N266" i="5"/>
  <c r="O266" i="5"/>
  <c r="S266" i="5"/>
  <c r="T266" i="5"/>
  <c r="U266" i="5"/>
  <c r="V266" i="5"/>
  <c r="B267" i="5"/>
  <c r="C267" i="5"/>
  <c r="E267" i="5"/>
  <c r="D267" i="5"/>
  <c r="F267" i="5"/>
  <c r="G267" i="5"/>
  <c r="H267" i="5"/>
  <c r="I267" i="5"/>
  <c r="L267" i="5"/>
  <c r="M267" i="5"/>
  <c r="N267" i="5"/>
  <c r="O267" i="5"/>
  <c r="S267" i="5"/>
  <c r="T267" i="5"/>
  <c r="U267" i="5"/>
  <c r="V267" i="5"/>
  <c r="B268" i="5"/>
  <c r="C268" i="5"/>
  <c r="E268" i="5"/>
  <c r="D268" i="5"/>
  <c r="F268" i="5"/>
  <c r="G268" i="5"/>
  <c r="H268" i="5"/>
  <c r="I268" i="5"/>
  <c r="L268" i="5"/>
  <c r="Q268" i="5" s="1"/>
  <c r="M268" i="5"/>
  <c r="N268" i="5"/>
  <c r="O268" i="5"/>
  <c r="S268" i="5"/>
  <c r="T268" i="5"/>
  <c r="U268" i="5"/>
  <c r="V268" i="5"/>
  <c r="B269" i="5"/>
  <c r="C269" i="5"/>
  <c r="E269" i="5"/>
  <c r="D269" i="5"/>
  <c r="F269" i="5"/>
  <c r="G269" i="5"/>
  <c r="H269" i="5"/>
  <c r="I269" i="5"/>
  <c r="L269" i="5"/>
  <c r="Q269" i="5" s="1"/>
  <c r="M269" i="5"/>
  <c r="N269" i="5"/>
  <c r="O269" i="5"/>
  <c r="S269" i="5"/>
  <c r="T269" i="5"/>
  <c r="U269" i="5"/>
  <c r="V269" i="5"/>
  <c r="B234" i="5"/>
  <c r="C234" i="5"/>
  <c r="E234" i="5"/>
  <c r="D234" i="5"/>
  <c r="F234" i="5"/>
  <c r="G234" i="5"/>
  <c r="H234" i="5"/>
  <c r="I234" i="5"/>
  <c r="L234" i="5"/>
  <c r="M234" i="5"/>
  <c r="N234" i="5"/>
  <c r="O234" i="5"/>
  <c r="S234" i="5"/>
  <c r="T234" i="5"/>
  <c r="U234" i="5"/>
  <c r="V234" i="5"/>
  <c r="B235" i="5"/>
  <c r="C235" i="5"/>
  <c r="E235" i="5"/>
  <c r="D235" i="5"/>
  <c r="F235" i="5"/>
  <c r="G235" i="5"/>
  <c r="H235" i="5"/>
  <c r="I235" i="5"/>
  <c r="L235" i="5"/>
  <c r="M235" i="5"/>
  <c r="N235" i="5"/>
  <c r="O235" i="5"/>
  <c r="S235" i="5"/>
  <c r="T235" i="5"/>
  <c r="U235" i="5"/>
  <c r="V235" i="5"/>
  <c r="B236" i="5"/>
  <c r="C236" i="5"/>
  <c r="E236" i="5"/>
  <c r="D236" i="5"/>
  <c r="F236" i="5"/>
  <c r="G236" i="5"/>
  <c r="H236" i="5"/>
  <c r="I236" i="5"/>
  <c r="L236" i="5"/>
  <c r="Q236" i="5" s="1"/>
  <c r="M236" i="5"/>
  <c r="N236" i="5"/>
  <c r="O236" i="5"/>
  <c r="S236" i="5"/>
  <c r="T236" i="5"/>
  <c r="U236" i="5"/>
  <c r="V236" i="5"/>
  <c r="B237" i="5"/>
  <c r="C237" i="5"/>
  <c r="E237" i="5"/>
  <c r="D237" i="5"/>
  <c r="F237" i="5"/>
  <c r="G237" i="5"/>
  <c r="H237" i="5"/>
  <c r="I237" i="5"/>
  <c r="L237" i="5"/>
  <c r="Q237" i="5" s="1"/>
  <c r="M237" i="5"/>
  <c r="N237" i="5"/>
  <c r="O237" i="5"/>
  <c r="S237" i="5"/>
  <c r="T237" i="5"/>
  <c r="U237" i="5"/>
  <c r="V237" i="5"/>
  <c r="B238" i="5"/>
  <c r="C238" i="5"/>
  <c r="E238" i="5"/>
  <c r="D238" i="5"/>
  <c r="F238" i="5"/>
  <c r="G238" i="5"/>
  <c r="H238" i="5"/>
  <c r="I238" i="5"/>
  <c r="L238" i="5"/>
  <c r="Q238" i="5" s="1"/>
  <c r="M238" i="5"/>
  <c r="N238" i="5"/>
  <c r="O238" i="5"/>
  <c r="S238" i="5"/>
  <c r="T238" i="5"/>
  <c r="U238" i="5"/>
  <c r="V238" i="5"/>
  <c r="B4" i="5"/>
  <c r="C4" i="5"/>
  <c r="E4" i="5"/>
  <c r="D4" i="5"/>
  <c r="F4" i="5"/>
  <c r="G4" i="5"/>
  <c r="H4" i="5"/>
  <c r="I4" i="5"/>
  <c r="L4" i="5"/>
  <c r="Q4" i="5" s="1"/>
  <c r="M4" i="5"/>
  <c r="N4" i="5"/>
  <c r="O4" i="5"/>
  <c r="S4" i="5"/>
  <c r="T4" i="5"/>
  <c r="U4" i="5"/>
  <c r="V4" i="5"/>
  <c r="B5" i="5"/>
  <c r="C5" i="5"/>
  <c r="E5" i="5"/>
  <c r="D5" i="5"/>
  <c r="F5" i="5"/>
  <c r="G5" i="5"/>
  <c r="H5" i="5"/>
  <c r="I5" i="5"/>
  <c r="L5" i="5"/>
  <c r="Q5" i="5" s="1"/>
  <c r="M5" i="5"/>
  <c r="N5" i="5"/>
  <c r="O5" i="5"/>
  <c r="S5" i="5"/>
  <c r="T5" i="5"/>
  <c r="U5" i="5"/>
  <c r="V5" i="5"/>
  <c r="B6" i="5"/>
  <c r="C6" i="5"/>
  <c r="E6" i="5"/>
  <c r="D6" i="5"/>
  <c r="F6" i="5"/>
  <c r="G6" i="5"/>
  <c r="H6" i="5"/>
  <c r="I6" i="5"/>
  <c r="L6" i="5"/>
  <c r="Q6" i="5" s="1"/>
  <c r="M6" i="5"/>
  <c r="N6" i="5"/>
  <c r="O6" i="5"/>
  <c r="S6" i="5"/>
  <c r="T6" i="5"/>
  <c r="U6" i="5"/>
  <c r="V6" i="5"/>
  <c r="B7" i="5"/>
  <c r="C7" i="5"/>
  <c r="E7" i="5"/>
  <c r="D7" i="5"/>
  <c r="F7" i="5"/>
  <c r="G7" i="5"/>
  <c r="H7" i="5"/>
  <c r="I7" i="5"/>
  <c r="L7" i="5"/>
  <c r="M7" i="5"/>
  <c r="N7" i="5"/>
  <c r="O7" i="5"/>
  <c r="S7" i="5"/>
  <c r="T7" i="5"/>
  <c r="U7" i="5"/>
  <c r="V7" i="5"/>
  <c r="B8" i="5"/>
  <c r="C8" i="5"/>
  <c r="E8" i="5"/>
  <c r="D8" i="5"/>
  <c r="F8" i="5"/>
  <c r="G8" i="5"/>
  <c r="H8" i="5"/>
  <c r="I8" i="5"/>
  <c r="L8" i="5"/>
  <c r="Q8" i="5" s="1"/>
  <c r="M8" i="5"/>
  <c r="R8" i="5" s="1"/>
  <c r="N8" i="5"/>
  <c r="O8" i="5"/>
  <c r="S8" i="5"/>
  <c r="T8" i="5"/>
  <c r="U8" i="5"/>
  <c r="V8" i="5"/>
  <c r="B9" i="5"/>
  <c r="C9" i="5"/>
  <c r="E9" i="5"/>
  <c r="D9" i="5"/>
  <c r="F9" i="5"/>
  <c r="G9" i="5"/>
  <c r="H9" i="5"/>
  <c r="I9" i="5"/>
  <c r="L9" i="5"/>
  <c r="M9" i="5"/>
  <c r="R9" i="5" s="1"/>
  <c r="N9" i="5"/>
  <c r="O9" i="5"/>
  <c r="S9" i="5"/>
  <c r="T9" i="5"/>
  <c r="U9" i="5"/>
  <c r="V9" i="5"/>
  <c r="B10" i="5"/>
  <c r="C10" i="5"/>
  <c r="E10" i="5"/>
  <c r="D10" i="5"/>
  <c r="F10" i="5"/>
  <c r="G10" i="5"/>
  <c r="H10" i="5"/>
  <c r="I10" i="5"/>
  <c r="L10" i="5"/>
  <c r="M10" i="5"/>
  <c r="N10" i="5"/>
  <c r="O10" i="5"/>
  <c r="S10" i="5"/>
  <c r="T10" i="5"/>
  <c r="U10" i="5"/>
  <c r="V10" i="5"/>
  <c r="B11" i="5"/>
  <c r="C11" i="5"/>
  <c r="E11" i="5"/>
  <c r="D11" i="5"/>
  <c r="F11" i="5"/>
  <c r="G11" i="5"/>
  <c r="H11" i="5"/>
  <c r="I11" i="5"/>
  <c r="L11" i="5"/>
  <c r="M11" i="5"/>
  <c r="N11" i="5"/>
  <c r="O11" i="5"/>
  <c r="S11" i="5"/>
  <c r="T11" i="5"/>
  <c r="U11" i="5"/>
  <c r="V11" i="5"/>
  <c r="B12" i="5"/>
  <c r="C12" i="5"/>
  <c r="E12" i="5"/>
  <c r="D12" i="5"/>
  <c r="F12" i="5"/>
  <c r="G12" i="5"/>
  <c r="H12" i="5"/>
  <c r="I12" i="5"/>
  <c r="L12" i="5"/>
  <c r="Q12" i="5" s="1"/>
  <c r="M12" i="5"/>
  <c r="N12" i="5"/>
  <c r="O12" i="5"/>
  <c r="S12" i="5"/>
  <c r="T12" i="5"/>
  <c r="U12" i="5"/>
  <c r="V12" i="5"/>
  <c r="B13" i="5"/>
  <c r="C13" i="5"/>
  <c r="E13" i="5"/>
  <c r="D13" i="5"/>
  <c r="F13" i="5"/>
  <c r="G13" i="5"/>
  <c r="H13" i="5"/>
  <c r="I13" i="5"/>
  <c r="L13" i="5"/>
  <c r="Q13" i="5" s="1"/>
  <c r="M13" i="5"/>
  <c r="N13" i="5"/>
  <c r="O13" i="5"/>
  <c r="S13" i="5"/>
  <c r="T13" i="5"/>
  <c r="U13" i="5"/>
  <c r="V13" i="5"/>
  <c r="B14" i="5"/>
  <c r="C14" i="5"/>
  <c r="E14" i="5"/>
  <c r="D14" i="5"/>
  <c r="F14" i="5"/>
  <c r="G14" i="5"/>
  <c r="H14" i="5"/>
  <c r="I14" i="5"/>
  <c r="L14" i="5"/>
  <c r="Q14" i="5" s="1"/>
  <c r="M14" i="5"/>
  <c r="N14" i="5"/>
  <c r="O14" i="5"/>
  <c r="S14" i="5"/>
  <c r="T14" i="5"/>
  <c r="U14" i="5"/>
  <c r="V14" i="5"/>
  <c r="B15" i="5"/>
  <c r="C15" i="5"/>
  <c r="E15" i="5"/>
  <c r="D15" i="5"/>
  <c r="F15" i="5"/>
  <c r="G15" i="5"/>
  <c r="H15" i="5"/>
  <c r="I15" i="5"/>
  <c r="L15" i="5"/>
  <c r="M15" i="5"/>
  <c r="N15" i="5"/>
  <c r="O15" i="5"/>
  <c r="S15" i="5"/>
  <c r="T15" i="5"/>
  <c r="U15" i="5"/>
  <c r="V15" i="5"/>
  <c r="B16" i="5"/>
  <c r="C16" i="5"/>
  <c r="E16" i="5"/>
  <c r="D16" i="5"/>
  <c r="F16" i="5"/>
  <c r="G16" i="5"/>
  <c r="H16" i="5"/>
  <c r="I16" i="5"/>
  <c r="L16" i="5"/>
  <c r="Q16" i="5" s="1"/>
  <c r="M16" i="5"/>
  <c r="N16" i="5"/>
  <c r="O16" i="5"/>
  <c r="S16" i="5"/>
  <c r="T16" i="5"/>
  <c r="U16" i="5"/>
  <c r="V16" i="5"/>
  <c r="B17" i="5"/>
  <c r="C17" i="5"/>
  <c r="E17" i="5"/>
  <c r="D17" i="5"/>
  <c r="F17" i="5"/>
  <c r="G17" i="5"/>
  <c r="H17" i="5"/>
  <c r="I17" i="5"/>
  <c r="L17" i="5"/>
  <c r="M17" i="5"/>
  <c r="N17" i="5"/>
  <c r="O17" i="5"/>
  <c r="S17" i="5"/>
  <c r="T17" i="5"/>
  <c r="U17" i="5"/>
  <c r="V17" i="5"/>
  <c r="B18" i="5"/>
  <c r="C18" i="5"/>
  <c r="E18" i="5"/>
  <c r="D18" i="5"/>
  <c r="F18" i="5"/>
  <c r="G18" i="5"/>
  <c r="H18" i="5"/>
  <c r="I18" i="5"/>
  <c r="L18" i="5"/>
  <c r="M18" i="5"/>
  <c r="N18" i="5"/>
  <c r="O18" i="5"/>
  <c r="S18" i="5"/>
  <c r="T18" i="5"/>
  <c r="U18" i="5"/>
  <c r="V18" i="5"/>
  <c r="B19" i="5"/>
  <c r="C19" i="5"/>
  <c r="E19" i="5"/>
  <c r="D19" i="5"/>
  <c r="F19" i="5"/>
  <c r="G19" i="5"/>
  <c r="H19" i="5"/>
  <c r="I19" i="5"/>
  <c r="L19" i="5"/>
  <c r="M19" i="5"/>
  <c r="N19" i="5"/>
  <c r="O19" i="5"/>
  <c r="S19" i="5"/>
  <c r="T19" i="5"/>
  <c r="U19" i="5"/>
  <c r="V19" i="5"/>
  <c r="B20" i="5"/>
  <c r="C20" i="5"/>
  <c r="E20" i="5"/>
  <c r="D20" i="5"/>
  <c r="F20" i="5"/>
  <c r="G20" i="5"/>
  <c r="H20" i="5"/>
  <c r="I20" i="5"/>
  <c r="L20" i="5"/>
  <c r="Q20" i="5" s="1"/>
  <c r="M20" i="5"/>
  <c r="R20" i="5" s="1"/>
  <c r="N20" i="5"/>
  <c r="O20" i="5"/>
  <c r="S20" i="5"/>
  <c r="T20" i="5"/>
  <c r="U20" i="5"/>
  <c r="V20" i="5"/>
  <c r="B21" i="5"/>
  <c r="C21" i="5"/>
  <c r="E21" i="5"/>
  <c r="D21" i="5"/>
  <c r="F21" i="5"/>
  <c r="G21" i="5"/>
  <c r="H21" i="5"/>
  <c r="I21" i="5"/>
  <c r="L21" i="5"/>
  <c r="Q21" i="5" s="1"/>
  <c r="M21" i="5"/>
  <c r="R21" i="5" s="1"/>
  <c r="N21" i="5"/>
  <c r="O21" i="5"/>
  <c r="S21" i="5"/>
  <c r="T21" i="5"/>
  <c r="U21" i="5"/>
  <c r="V21" i="5"/>
  <c r="B22" i="5"/>
  <c r="C22" i="5"/>
  <c r="E22" i="5"/>
  <c r="D22" i="5"/>
  <c r="F22" i="5"/>
  <c r="G22" i="5"/>
  <c r="H22" i="5"/>
  <c r="I22" i="5"/>
  <c r="L22" i="5"/>
  <c r="Q22" i="5" s="1"/>
  <c r="M22" i="5"/>
  <c r="N22" i="5"/>
  <c r="O22" i="5"/>
  <c r="S22" i="5"/>
  <c r="T22" i="5"/>
  <c r="U22" i="5"/>
  <c r="V22" i="5"/>
  <c r="B23" i="5"/>
  <c r="C23" i="5"/>
  <c r="E23" i="5"/>
  <c r="D23" i="5"/>
  <c r="F23" i="5"/>
  <c r="G23" i="5"/>
  <c r="H23" i="5"/>
  <c r="I23" i="5"/>
  <c r="L23" i="5"/>
  <c r="M23" i="5"/>
  <c r="N23" i="5"/>
  <c r="O23" i="5"/>
  <c r="S23" i="5"/>
  <c r="T23" i="5"/>
  <c r="U23" i="5"/>
  <c r="V23" i="5"/>
  <c r="B24" i="5"/>
  <c r="C24" i="5"/>
  <c r="E24" i="5"/>
  <c r="D24" i="5"/>
  <c r="F24" i="5"/>
  <c r="G24" i="5"/>
  <c r="H24" i="5"/>
  <c r="I24" i="5"/>
  <c r="L24" i="5"/>
  <c r="Q24" i="5" s="1"/>
  <c r="M24" i="5"/>
  <c r="R24" i="5" s="1"/>
  <c r="N24" i="5"/>
  <c r="O24" i="5"/>
  <c r="S24" i="5"/>
  <c r="T24" i="5"/>
  <c r="U24" i="5"/>
  <c r="V24" i="5"/>
  <c r="B25" i="5"/>
  <c r="C25" i="5"/>
  <c r="E25" i="5"/>
  <c r="D25" i="5"/>
  <c r="F25" i="5"/>
  <c r="G25" i="5"/>
  <c r="H25" i="5"/>
  <c r="I25" i="5"/>
  <c r="L25" i="5"/>
  <c r="M25" i="5"/>
  <c r="R25" i="5" s="1"/>
  <c r="N25" i="5"/>
  <c r="O25" i="5"/>
  <c r="S25" i="5"/>
  <c r="T25" i="5"/>
  <c r="U25" i="5"/>
  <c r="V25" i="5"/>
  <c r="B26" i="5"/>
  <c r="C26" i="5"/>
  <c r="E26" i="5"/>
  <c r="D26" i="5"/>
  <c r="F26" i="5"/>
  <c r="G26" i="5"/>
  <c r="H26" i="5"/>
  <c r="I26" i="5"/>
  <c r="L26" i="5"/>
  <c r="M26" i="5"/>
  <c r="N26" i="5"/>
  <c r="O26" i="5"/>
  <c r="S26" i="5"/>
  <c r="T26" i="5"/>
  <c r="U26" i="5"/>
  <c r="V26" i="5"/>
  <c r="B27" i="5"/>
  <c r="C27" i="5"/>
  <c r="E27" i="5"/>
  <c r="D27" i="5"/>
  <c r="F27" i="5"/>
  <c r="G27" i="5"/>
  <c r="H27" i="5"/>
  <c r="I27" i="5"/>
  <c r="L27" i="5"/>
  <c r="M27" i="5"/>
  <c r="N27" i="5"/>
  <c r="O27" i="5"/>
  <c r="S27" i="5"/>
  <c r="T27" i="5"/>
  <c r="U27" i="5"/>
  <c r="V27" i="5"/>
  <c r="B28" i="5"/>
  <c r="C28" i="5"/>
  <c r="E28" i="5"/>
  <c r="D28" i="5"/>
  <c r="F28" i="5"/>
  <c r="G28" i="5"/>
  <c r="H28" i="5"/>
  <c r="I28" i="5"/>
  <c r="L28" i="5"/>
  <c r="Q28" i="5" s="1"/>
  <c r="M28" i="5"/>
  <c r="N28" i="5"/>
  <c r="O28" i="5"/>
  <c r="S28" i="5"/>
  <c r="T28" i="5"/>
  <c r="U28" i="5"/>
  <c r="V28" i="5"/>
  <c r="B29" i="5"/>
  <c r="C29" i="5"/>
  <c r="E29" i="5"/>
  <c r="D29" i="5"/>
  <c r="F29" i="5"/>
  <c r="G29" i="5"/>
  <c r="H29" i="5"/>
  <c r="I29" i="5"/>
  <c r="L29" i="5"/>
  <c r="Q29" i="5" s="1"/>
  <c r="M29" i="5"/>
  <c r="N29" i="5"/>
  <c r="O29" i="5"/>
  <c r="S29" i="5"/>
  <c r="T29" i="5"/>
  <c r="U29" i="5"/>
  <c r="V29" i="5"/>
  <c r="B30" i="5"/>
  <c r="C30" i="5"/>
  <c r="E30" i="5"/>
  <c r="D30" i="5"/>
  <c r="F30" i="5"/>
  <c r="G30" i="5"/>
  <c r="H30" i="5"/>
  <c r="I30" i="5"/>
  <c r="L30" i="5"/>
  <c r="Q30" i="5" s="1"/>
  <c r="M30" i="5"/>
  <c r="R30" i="5" s="1"/>
  <c r="N30" i="5"/>
  <c r="O30" i="5"/>
  <c r="S30" i="5"/>
  <c r="T30" i="5"/>
  <c r="U30" i="5"/>
  <c r="V30" i="5"/>
  <c r="B31" i="5"/>
  <c r="C31" i="5"/>
  <c r="E31" i="5"/>
  <c r="D31" i="5"/>
  <c r="F31" i="5"/>
  <c r="G31" i="5"/>
  <c r="H31" i="5"/>
  <c r="I31" i="5"/>
  <c r="L31" i="5"/>
  <c r="M31" i="5"/>
  <c r="N31" i="5"/>
  <c r="O31" i="5"/>
  <c r="S31" i="5"/>
  <c r="T31" i="5"/>
  <c r="U31" i="5"/>
  <c r="V31" i="5"/>
  <c r="B32" i="5"/>
  <c r="C32" i="5"/>
  <c r="E32" i="5"/>
  <c r="D32" i="5"/>
  <c r="F32" i="5"/>
  <c r="G32" i="5"/>
  <c r="H32" i="5"/>
  <c r="I32" i="5"/>
  <c r="L32" i="5"/>
  <c r="Q32" i="5" s="1"/>
  <c r="M32" i="5"/>
  <c r="N32" i="5"/>
  <c r="O32" i="5"/>
  <c r="S32" i="5"/>
  <c r="T32" i="5"/>
  <c r="U32" i="5"/>
  <c r="V32" i="5"/>
  <c r="B33" i="5"/>
  <c r="C33" i="5"/>
  <c r="E33" i="5"/>
  <c r="D33" i="5"/>
  <c r="F33" i="5"/>
  <c r="G33" i="5"/>
  <c r="H33" i="5"/>
  <c r="I33" i="5"/>
  <c r="L33" i="5"/>
  <c r="M33" i="5"/>
  <c r="N33" i="5"/>
  <c r="O33" i="5"/>
  <c r="S33" i="5"/>
  <c r="T33" i="5"/>
  <c r="U33" i="5"/>
  <c r="V33" i="5"/>
  <c r="B34" i="5"/>
  <c r="C34" i="5"/>
  <c r="E34" i="5"/>
  <c r="D34" i="5"/>
  <c r="F34" i="5"/>
  <c r="G34" i="5"/>
  <c r="H34" i="5"/>
  <c r="I34" i="5"/>
  <c r="L34" i="5"/>
  <c r="M34" i="5"/>
  <c r="N34" i="5"/>
  <c r="O34" i="5"/>
  <c r="S34" i="5"/>
  <c r="T34" i="5"/>
  <c r="U34" i="5"/>
  <c r="V34" i="5"/>
  <c r="B35" i="5"/>
  <c r="C35" i="5"/>
  <c r="E35" i="5"/>
  <c r="D35" i="5"/>
  <c r="F35" i="5"/>
  <c r="G35" i="5"/>
  <c r="H35" i="5"/>
  <c r="I35" i="5"/>
  <c r="L35" i="5"/>
  <c r="M35" i="5"/>
  <c r="N35" i="5"/>
  <c r="O35" i="5"/>
  <c r="S35" i="5"/>
  <c r="T35" i="5"/>
  <c r="U35" i="5"/>
  <c r="V35" i="5"/>
  <c r="B36" i="5"/>
  <c r="C36" i="5"/>
  <c r="E36" i="5"/>
  <c r="D36" i="5"/>
  <c r="F36" i="5"/>
  <c r="G36" i="5"/>
  <c r="H36" i="5"/>
  <c r="I36" i="5"/>
  <c r="L36" i="5"/>
  <c r="Q36" i="5" s="1"/>
  <c r="M36" i="5"/>
  <c r="R36" i="5" s="1"/>
  <c r="N36" i="5"/>
  <c r="O36" i="5"/>
  <c r="S36" i="5"/>
  <c r="T36" i="5"/>
  <c r="U36" i="5"/>
  <c r="V36" i="5"/>
  <c r="B37" i="5"/>
  <c r="C37" i="5"/>
  <c r="E37" i="5"/>
  <c r="D37" i="5"/>
  <c r="F37" i="5"/>
  <c r="G37" i="5"/>
  <c r="H37" i="5"/>
  <c r="I37" i="5"/>
  <c r="L37" i="5"/>
  <c r="Q37" i="5" s="1"/>
  <c r="M37" i="5"/>
  <c r="R37" i="5" s="1"/>
  <c r="N37" i="5"/>
  <c r="O37" i="5"/>
  <c r="S37" i="5"/>
  <c r="T37" i="5"/>
  <c r="U37" i="5"/>
  <c r="V37" i="5"/>
  <c r="B38" i="5"/>
  <c r="C38" i="5"/>
  <c r="E38" i="5"/>
  <c r="D38" i="5"/>
  <c r="F38" i="5"/>
  <c r="G38" i="5"/>
  <c r="H38" i="5"/>
  <c r="I38" i="5"/>
  <c r="L38" i="5"/>
  <c r="Q38" i="5" s="1"/>
  <c r="M38" i="5"/>
  <c r="N38" i="5"/>
  <c r="O38" i="5"/>
  <c r="S38" i="5"/>
  <c r="T38" i="5"/>
  <c r="U38" i="5"/>
  <c r="V38" i="5"/>
  <c r="B39" i="5"/>
  <c r="C39" i="5"/>
  <c r="E39" i="5"/>
  <c r="D39" i="5"/>
  <c r="F39" i="5"/>
  <c r="G39" i="5"/>
  <c r="H39" i="5"/>
  <c r="I39" i="5"/>
  <c r="L39" i="5"/>
  <c r="M39" i="5"/>
  <c r="N39" i="5"/>
  <c r="O39" i="5"/>
  <c r="S39" i="5"/>
  <c r="T39" i="5"/>
  <c r="U39" i="5"/>
  <c r="V39" i="5"/>
  <c r="B40" i="5"/>
  <c r="C40" i="5"/>
  <c r="E40" i="5"/>
  <c r="D40" i="5"/>
  <c r="F40" i="5"/>
  <c r="G40" i="5"/>
  <c r="H40" i="5"/>
  <c r="I40" i="5"/>
  <c r="L40" i="5"/>
  <c r="Q40" i="5" s="1"/>
  <c r="M40" i="5"/>
  <c r="R40" i="5" s="1"/>
  <c r="N40" i="5"/>
  <c r="O40" i="5"/>
  <c r="S40" i="5"/>
  <c r="T40" i="5"/>
  <c r="U40" i="5"/>
  <c r="V40" i="5"/>
  <c r="B41" i="5"/>
  <c r="C41" i="5"/>
  <c r="E41" i="5"/>
  <c r="D41" i="5"/>
  <c r="F41" i="5"/>
  <c r="G41" i="5"/>
  <c r="H41" i="5"/>
  <c r="I41" i="5"/>
  <c r="L41" i="5"/>
  <c r="M41" i="5"/>
  <c r="R41" i="5" s="1"/>
  <c r="N41" i="5"/>
  <c r="O41" i="5"/>
  <c r="S41" i="5"/>
  <c r="T41" i="5"/>
  <c r="U41" i="5"/>
  <c r="V41" i="5"/>
  <c r="B42" i="5"/>
  <c r="C42" i="5"/>
  <c r="E42" i="5"/>
  <c r="D42" i="5"/>
  <c r="F42" i="5"/>
  <c r="G42" i="5"/>
  <c r="H42" i="5"/>
  <c r="I42" i="5"/>
  <c r="L42" i="5"/>
  <c r="M42" i="5"/>
  <c r="N42" i="5"/>
  <c r="O42" i="5"/>
  <c r="S42" i="5"/>
  <c r="T42" i="5"/>
  <c r="U42" i="5"/>
  <c r="V42" i="5"/>
  <c r="B43" i="5"/>
  <c r="C43" i="5"/>
  <c r="E43" i="5"/>
  <c r="D43" i="5"/>
  <c r="F43" i="5"/>
  <c r="G43" i="5"/>
  <c r="H43" i="5"/>
  <c r="I43" i="5"/>
  <c r="L43" i="5"/>
  <c r="M43" i="5"/>
  <c r="N43" i="5"/>
  <c r="O43" i="5"/>
  <c r="S43" i="5"/>
  <c r="T43" i="5"/>
  <c r="U43" i="5"/>
  <c r="V43" i="5"/>
  <c r="B44" i="5"/>
  <c r="C44" i="5"/>
  <c r="E44" i="5"/>
  <c r="D44" i="5"/>
  <c r="F44" i="5"/>
  <c r="G44" i="5"/>
  <c r="H44" i="5"/>
  <c r="I44" i="5"/>
  <c r="L44" i="5"/>
  <c r="Q44" i="5" s="1"/>
  <c r="M44" i="5"/>
  <c r="N44" i="5"/>
  <c r="O44" i="5"/>
  <c r="S44" i="5"/>
  <c r="T44" i="5"/>
  <c r="U44" i="5"/>
  <c r="V44" i="5"/>
  <c r="B45" i="5"/>
  <c r="C45" i="5"/>
  <c r="E45" i="5"/>
  <c r="D45" i="5"/>
  <c r="F45" i="5"/>
  <c r="G45" i="5"/>
  <c r="H45" i="5"/>
  <c r="I45" i="5"/>
  <c r="L45" i="5"/>
  <c r="Q45" i="5" s="1"/>
  <c r="M45" i="5"/>
  <c r="N45" i="5"/>
  <c r="O45" i="5"/>
  <c r="S45" i="5"/>
  <c r="T45" i="5"/>
  <c r="U45" i="5"/>
  <c r="V45" i="5"/>
  <c r="B46" i="5"/>
  <c r="C46" i="5"/>
  <c r="E46" i="5"/>
  <c r="D46" i="5"/>
  <c r="F46" i="5"/>
  <c r="G46" i="5"/>
  <c r="H46" i="5"/>
  <c r="I46" i="5"/>
  <c r="L46" i="5"/>
  <c r="Q46" i="5" s="1"/>
  <c r="M46" i="5"/>
  <c r="N46" i="5"/>
  <c r="O46" i="5"/>
  <c r="S46" i="5"/>
  <c r="T46" i="5"/>
  <c r="U46" i="5"/>
  <c r="V46" i="5"/>
  <c r="B47" i="5"/>
  <c r="C47" i="5"/>
  <c r="E47" i="5"/>
  <c r="D47" i="5"/>
  <c r="F47" i="5"/>
  <c r="G47" i="5"/>
  <c r="H47" i="5"/>
  <c r="I47" i="5"/>
  <c r="L47" i="5"/>
  <c r="M47" i="5"/>
  <c r="N47" i="5"/>
  <c r="O47" i="5"/>
  <c r="S47" i="5"/>
  <c r="T47" i="5"/>
  <c r="U47" i="5"/>
  <c r="V47" i="5"/>
  <c r="B48" i="5"/>
  <c r="C48" i="5"/>
  <c r="E48" i="5"/>
  <c r="D48" i="5"/>
  <c r="F48" i="5"/>
  <c r="G48" i="5"/>
  <c r="H48" i="5"/>
  <c r="I48" i="5"/>
  <c r="L48" i="5"/>
  <c r="Q48" i="5" s="1"/>
  <c r="M48" i="5"/>
  <c r="N48" i="5"/>
  <c r="O48" i="5"/>
  <c r="S48" i="5"/>
  <c r="T48" i="5"/>
  <c r="U48" i="5"/>
  <c r="V48" i="5"/>
  <c r="B49" i="5"/>
  <c r="C49" i="5"/>
  <c r="E49" i="5"/>
  <c r="D49" i="5"/>
  <c r="F49" i="5"/>
  <c r="G49" i="5"/>
  <c r="H49" i="5"/>
  <c r="I49" i="5"/>
  <c r="L49" i="5"/>
  <c r="M49" i="5"/>
  <c r="N49" i="5"/>
  <c r="O49" i="5"/>
  <c r="S49" i="5"/>
  <c r="T49" i="5"/>
  <c r="U49" i="5"/>
  <c r="V49" i="5"/>
  <c r="B50" i="5"/>
  <c r="C50" i="5"/>
  <c r="E50" i="5"/>
  <c r="D50" i="5"/>
  <c r="F50" i="5"/>
  <c r="G50" i="5"/>
  <c r="H50" i="5"/>
  <c r="I50" i="5"/>
  <c r="L50" i="5"/>
  <c r="M50" i="5"/>
  <c r="N50" i="5"/>
  <c r="O50" i="5"/>
  <c r="S50" i="5"/>
  <c r="T50" i="5"/>
  <c r="U50" i="5"/>
  <c r="V50" i="5"/>
  <c r="B51" i="5"/>
  <c r="C51" i="5"/>
  <c r="E51" i="5"/>
  <c r="D51" i="5"/>
  <c r="F51" i="5"/>
  <c r="G51" i="5"/>
  <c r="H51" i="5"/>
  <c r="I51" i="5"/>
  <c r="L51" i="5"/>
  <c r="M51" i="5"/>
  <c r="N51" i="5"/>
  <c r="O51" i="5"/>
  <c r="S51" i="5"/>
  <c r="T51" i="5"/>
  <c r="U51" i="5"/>
  <c r="V51" i="5"/>
  <c r="B52" i="5"/>
  <c r="C52" i="5"/>
  <c r="E52" i="5"/>
  <c r="D52" i="5"/>
  <c r="F52" i="5"/>
  <c r="G52" i="5"/>
  <c r="H52" i="5"/>
  <c r="I52" i="5"/>
  <c r="L52" i="5"/>
  <c r="Q52" i="5" s="1"/>
  <c r="M52" i="5"/>
  <c r="R52" i="5" s="1"/>
  <c r="N52" i="5"/>
  <c r="O52" i="5"/>
  <c r="S52" i="5"/>
  <c r="T52" i="5"/>
  <c r="U52" i="5"/>
  <c r="V52" i="5"/>
  <c r="B53" i="5"/>
  <c r="C53" i="5"/>
  <c r="E53" i="5"/>
  <c r="D53" i="5"/>
  <c r="F53" i="5"/>
  <c r="G53" i="5"/>
  <c r="H53" i="5"/>
  <c r="I53" i="5"/>
  <c r="L53" i="5"/>
  <c r="Q53" i="5" s="1"/>
  <c r="M53" i="5"/>
  <c r="R53" i="5" s="1"/>
  <c r="N53" i="5"/>
  <c r="O53" i="5"/>
  <c r="S53" i="5"/>
  <c r="T53" i="5"/>
  <c r="U53" i="5"/>
  <c r="V53" i="5"/>
  <c r="B54" i="5"/>
  <c r="C54" i="5"/>
  <c r="E54" i="5"/>
  <c r="D54" i="5"/>
  <c r="F54" i="5"/>
  <c r="G54" i="5"/>
  <c r="H54" i="5"/>
  <c r="I54" i="5"/>
  <c r="L54" i="5"/>
  <c r="Q54" i="5" s="1"/>
  <c r="M54" i="5"/>
  <c r="N54" i="5"/>
  <c r="O54" i="5"/>
  <c r="S54" i="5"/>
  <c r="T54" i="5"/>
  <c r="U54" i="5"/>
  <c r="V54" i="5"/>
  <c r="B55" i="5"/>
  <c r="C55" i="5"/>
  <c r="E55" i="5"/>
  <c r="D55" i="5"/>
  <c r="F55" i="5"/>
  <c r="G55" i="5"/>
  <c r="H55" i="5"/>
  <c r="I55" i="5"/>
  <c r="L55" i="5"/>
  <c r="M55" i="5"/>
  <c r="N55" i="5"/>
  <c r="O55" i="5"/>
  <c r="S55" i="5"/>
  <c r="T55" i="5"/>
  <c r="U55" i="5"/>
  <c r="V55" i="5"/>
  <c r="B56" i="5"/>
  <c r="C56" i="5"/>
  <c r="E56" i="5"/>
  <c r="D56" i="5"/>
  <c r="F56" i="5"/>
  <c r="G56" i="5"/>
  <c r="H56" i="5"/>
  <c r="I56" i="5"/>
  <c r="L56" i="5"/>
  <c r="Q56" i="5" s="1"/>
  <c r="M56" i="5"/>
  <c r="R56" i="5" s="1"/>
  <c r="N56" i="5"/>
  <c r="O56" i="5"/>
  <c r="S56" i="5"/>
  <c r="T56" i="5"/>
  <c r="U56" i="5"/>
  <c r="V56" i="5"/>
  <c r="B57" i="5"/>
  <c r="C57" i="5"/>
  <c r="E57" i="5"/>
  <c r="D57" i="5"/>
  <c r="F57" i="5"/>
  <c r="G57" i="5"/>
  <c r="H57" i="5"/>
  <c r="I57" i="5"/>
  <c r="L57" i="5"/>
  <c r="M57" i="5"/>
  <c r="R57" i="5" s="1"/>
  <c r="N57" i="5"/>
  <c r="O57" i="5"/>
  <c r="S57" i="5"/>
  <c r="T57" i="5"/>
  <c r="U57" i="5"/>
  <c r="V57" i="5"/>
  <c r="B58" i="5"/>
  <c r="C58" i="5"/>
  <c r="E58" i="5"/>
  <c r="D58" i="5"/>
  <c r="F58" i="5"/>
  <c r="G58" i="5"/>
  <c r="H58" i="5"/>
  <c r="I58" i="5"/>
  <c r="L58" i="5"/>
  <c r="M58" i="5"/>
  <c r="N58" i="5"/>
  <c r="O58" i="5"/>
  <c r="S58" i="5"/>
  <c r="T58" i="5"/>
  <c r="U58" i="5"/>
  <c r="V58" i="5"/>
  <c r="B59" i="5"/>
  <c r="C59" i="5"/>
  <c r="E59" i="5"/>
  <c r="D59" i="5"/>
  <c r="F59" i="5"/>
  <c r="G59" i="5"/>
  <c r="H59" i="5"/>
  <c r="I59" i="5"/>
  <c r="L59" i="5"/>
  <c r="M59" i="5"/>
  <c r="N59" i="5"/>
  <c r="O59" i="5"/>
  <c r="S59" i="5"/>
  <c r="T59" i="5"/>
  <c r="U59" i="5"/>
  <c r="V59" i="5"/>
  <c r="B60" i="5"/>
  <c r="C60" i="5"/>
  <c r="E60" i="5"/>
  <c r="D60" i="5"/>
  <c r="F60" i="5"/>
  <c r="G60" i="5"/>
  <c r="H60" i="5"/>
  <c r="I60" i="5"/>
  <c r="L60" i="5"/>
  <c r="Q60" i="5" s="1"/>
  <c r="M60" i="5"/>
  <c r="N60" i="5"/>
  <c r="O60" i="5"/>
  <c r="S60" i="5"/>
  <c r="T60" i="5"/>
  <c r="U60" i="5"/>
  <c r="V60" i="5"/>
  <c r="B61" i="5"/>
  <c r="C61" i="5"/>
  <c r="E61" i="5"/>
  <c r="D61" i="5"/>
  <c r="F61" i="5"/>
  <c r="G61" i="5"/>
  <c r="H61" i="5"/>
  <c r="I61" i="5"/>
  <c r="L61" i="5"/>
  <c r="Q61" i="5" s="1"/>
  <c r="M61" i="5"/>
  <c r="N61" i="5"/>
  <c r="O61" i="5"/>
  <c r="S61" i="5"/>
  <c r="T61" i="5"/>
  <c r="U61" i="5"/>
  <c r="V61" i="5"/>
  <c r="B62" i="5"/>
  <c r="C62" i="5"/>
  <c r="E62" i="5"/>
  <c r="D62" i="5"/>
  <c r="F62" i="5"/>
  <c r="G62" i="5"/>
  <c r="H62" i="5"/>
  <c r="I62" i="5"/>
  <c r="L62" i="5"/>
  <c r="Q62" i="5" s="1"/>
  <c r="M62" i="5"/>
  <c r="R62" i="5" s="1"/>
  <c r="N62" i="5"/>
  <c r="O62" i="5"/>
  <c r="S62" i="5"/>
  <c r="T62" i="5"/>
  <c r="U62" i="5"/>
  <c r="V62" i="5"/>
  <c r="B63" i="5"/>
  <c r="C63" i="5"/>
  <c r="E63" i="5"/>
  <c r="D63" i="5"/>
  <c r="F63" i="5"/>
  <c r="G63" i="5"/>
  <c r="H63" i="5"/>
  <c r="I63" i="5"/>
  <c r="L63" i="5"/>
  <c r="M63" i="5"/>
  <c r="N63" i="5"/>
  <c r="O63" i="5"/>
  <c r="S63" i="5"/>
  <c r="T63" i="5"/>
  <c r="U63" i="5"/>
  <c r="V63" i="5"/>
  <c r="B64" i="5"/>
  <c r="C64" i="5"/>
  <c r="E64" i="5"/>
  <c r="D64" i="5"/>
  <c r="F64" i="5"/>
  <c r="G64" i="5"/>
  <c r="H64" i="5"/>
  <c r="I64" i="5"/>
  <c r="L64" i="5"/>
  <c r="Q64" i="5" s="1"/>
  <c r="M64" i="5"/>
  <c r="N64" i="5"/>
  <c r="O64" i="5"/>
  <c r="S64" i="5"/>
  <c r="T64" i="5"/>
  <c r="U64" i="5"/>
  <c r="V64" i="5"/>
  <c r="B65" i="5"/>
  <c r="C65" i="5"/>
  <c r="E65" i="5"/>
  <c r="D65" i="5"/>
  <c r="F65" i="5"/>
  <c r="G65" i="5"/>
  <c r="H65" i="5"/>
  <c r="I65" i="5"/>
  <c r="L65" i="5"/>
  <c r="M65" i="5"/>
  <c r="N65" i="5"/>
  <c r="O65" i="5"/>
  <c r="S65" i="5"/>
  <c r="T65" i="5"/>
  <c r="U65" i="5"/>
  <c r="V65" i="5"/>
  <c r="B66" i="5"/>
  <c r="C66" i="5"/>
  <c r="E66" i="5"/>
  <c r="D66" i="5"/>
  <c r="F66" i="5"/>
  <c r="G66" i="5"/>
  <c r="H66" i="5"/>
  <c r="I66" i="5"/>
  <c r="L66" i="5"/>
  <c r="M66" i="5"/>
  <c r="N66" i="5"/>
  <c r="O66" i="5"/>
  <c r="S66" i="5"/>
  <c r="T66" i="5"/>
  <c r="U66" i="5"/>
  <c r="V66" i="5"/>
  <c r="B67" i="5"/>
  <c r="C67" i="5"/>
  <c r="E67" i="5"/>
  <c r="D67" i="5"/>
  <c r="F67" i="5"/>
  <c r="G67" i="5"/>
  <c r="H67" i="5"/>
  <c r="I67" i="5"/>
  <c r="L67" i="5"/>
  <c r="M67" i="5"/>
  <c r="N67" i="5"/>
  <c r="O67" i="5"/>
  <c r="S67" i="5"/>
  <c r="T67" i="5"/>
  <c r="U67" i="5"/>
  <c r="V67" i="5"/>
  <c r="B68" i="5"/>
  <c r="C68" i="5"/>
  <c r="E68" i="5"/>
  <c r="D68" i="5"/>
  <c r="F68" i="5"/>
  <c r="G68" i="5"/>
  <c r="H68" i="5"/>
  <c r="I68" i="5"/>
  <c r="L68" i="5"/>
  <c r="Q68" i="5" s="1"/>
  <c r="M68" i="5"/>
  <c r="R68" i="5" s="1"/>
  <c r="N68" i="5"/>
  <c r="O68" i="5"/>
  <c r="S68" i="5"/>
  <c r="T68" i="5"/>
  <c r="U68" i="5"/>
  <c r="V68" i="5"/>
  <c r="B69" i="5"/>
  <c r="C69" i="5"/>
  <c r="E69" i="5"/>
  <c r="D69" i="5"/>
  <c r="F69" i="5"/>
  <c r="G69" i="5"/>
  <c r="H69" i="5"/>
  <c r="I69" i="5"/>
  <c r="L69" i="5"/>
  <c r="Q69" i="5" s="1"/>
  <c r="M69" i="5"/>
  <c r="R69" i="5" s="1"/>
  <c r="N69" i="5"/>
  <c r="O69" i="5"/>
  <c r="S69" i="5"/>
  <c r="T69" i="5"/>
  <c r="U69" i="5"/>
  <c r="V69" i="5"/>
  <c r="B70" i="5"/>
  <c r="C70" i="5"/>
  <c r="E70" i="5"/>
  <c r="D70" i="5"/>
  <c r="F70" i="5"/>
  <c r="G70" i="5"/>
  <c r="H70" i="5"/>
  <c r="I70" i="5"/>
  <c r="L70" i="5"/>
  <c r="Q70" i="5" s="1"/>
  <c r="M70" i="5"/>
  <c r="N70" i="5"/>
  <c r="O70" i="5"/>
  <c r="S70" i="5"/>
  <c r="T70" i="5"/>
  <c r="U70" i="5"/>
  <c r="V70" i="5"/>
  <c r="B71" i="5"/>
  <c r="C71" i="5"/>
  <c r="E71" i="5"/>
  <c r="D71" i="5"/>
  <c r="F71" i="5"/>
  <c r="G71" i="5"/>
  <c r="H71" i="5"/>
  <c r="I71" i="5"/>
  <c r="L71" i="5"/>
  <c r="M71" i="5"/>
  <c r="N71" i="5"/>
  <c r="O71" i="5"/>
  <c r="S71" i="5"/>
  <c r="T71" i="5"/>
  <c r="U71" i="5"/>
  <c r="V71" i="5"/>
  <c r="B72" i="5"/>
  <c r="C72" i="5"/>
  <c r="E72" i="5"/>
  <c r="D72" i="5"/>
  <c r="F72" i="5"/>
  <c r="G72" i="5"/>
  <c r="H72" i="5"/>
  <c r="I72" i="5"/>
  <c r="L72" i="5"/>
  <c r="Q72" i="5" s="1"/>
  <c r="M72" i="5"/>
  <c r="R72" i="5" s="1"/>
  <c r="N72" i="5"/>
  <c r="O72" i="5"/>
  <c r="S72" i="5"/>
  <c r="T72" i="5"/>
  <c r="U72" i="5"/>
  <c r="V72" i="5"/>
  <c r="B73" i="5"/>
  <c r="C73" i="5"/>
  <c r="E73" i="5"/>
  <c r="D73" i="5"/>
  <c r="F73" i="5"/>
  <c r="G73" i="5"/>
  <c r="H73" i="5"/>
  <c r="I73" i="5"/>
  <c r="L73" i="5"/>
  <c r="M73" i="5"/>
  <c r="R73" i="5" s="1"/>
  <c r="N73" i="5"/>
  <c r="O73" i="5"/>
  <c r="S73" i="5"/>
  <c r="T73" i="5"/>
  <c r="U73" i="5"/>
  <c r="V73" i="5"/>
  <c r="B74" i="5"/>
  <c r="C74" i="5"/>
  <c r="E74" i="5"/>
  <c r="D74" i="5"/>
  <c r="F74" i="5"/>
  <c r="G74" i="5"/>
  <c r="H74" i="5"/>
  <c r="I74" i="5"/>
  <c r="L74" i="5"/>
  <c r="M74" i="5"/>
  <c r="N74" i="5"/>
  <c r="O74" i="5"/>
  <c r="S74" i="5"/>
  <c r="T74" i="5"/>
  <c r="U74" i="5"/>
  <c r="V74" i="5"/>
  <c r="B75" i="5"/>
  <c r="C75" i="5"/>
  <c r="E75" i="5"/>
  <c r="D75" i="5"/>
  <c r="F75" i="5"/>
  <c r="G75" i="5"/>
  <c r="H75" i="5"/>
  <c r="I75" i="5"/>
  <c r="L75" i="5"/>
  <c r="M75" i="5"/>
  <c r="N75" i="5"/>
  <c r="O75" i="5"/>
  <c r="S75" i="5"/>
  <c r="T75" i="5"/>
  <c r="U75" i="5"/>
  <c r="V75" i="5"/>
  <c r="B76" i="5"/>
  <c r="C76" i="5"/>
  <c r="E76" i="5"/>
  <c r="D76" i="5"/>
  <c r="F76" i="5"/>
  <c r="G76" i="5"/>
  <c r="H76" i="5"/>
  <c r="I76" i="5"/>
  <c r="L76" i="5"/>
  <c r="Q76" i="5" s="1"/>
  <c r="M76" i="5"/>
  <c r="N76" i="5"/>
  <c r="O76" i="5"/>
  <c r="S76" i="5"/>
  <c r="T76" i="5"/>
  <c r="U76" i="5"/>
  <c r="V76" i="5"/>
  <c r="B77" i="5"/>
  <c r="C77" i="5"/>
  <c r="E77" i="5"/>
  <c r="D77" i="5"/>
  <c r="F77" i="5"/>
  <c r="G77" i="5"/>
  <c r="H77" i="5"/>
  <c r="I77" i="5"/>
  <c r="L77" i="5"/>
  <c r="Q77" i="5" s="1"/>
  <c r="M77" i="5"/>
  <c r="N77" i="5"/>
  <c r="O77" i="5"/>
  <c r="S77" i="5"/>
  <c r="T77" i="5"/>
  <c r="U77" i="5"/>
  <c r="V77" i="5"/>
  <c r="B78" i="5"/>
  <c r="C78" i="5"/>
  <c r="E78" i="5"/>
  <c r="D78" i="5"/>
  <c r="F78" i="5"/>
  <c r="G78" i="5"/>
  <c r="H78" i="5"/>
  <c r="I78" i="5"/>
  <c r="L78" i="5"/>
  <c r="Q78" i="5" s="1"/>
  <c r="M78" i="5"/>
  <c r="N78" i="5"/>
  <c r="O78" i="5"/>
  <c r="S78" i="5"/>
  <c r="T78" i="5"/>
  <c r="U78" i="5"/>
  <c r="V78" i="5"/>
  <c r="B79" i="5"/>
  <c r="C79" i="5"/>
  <c r="E79" i="5"/>
  <c r="D79" i="5"/>
  <c r="F79" i="5"/>
  <c r="G79" i="5"/>
  <c r="H79" i="5"/>
  <c r="I79" i="5"/>
  <c r="L79" i="5"/>
  <c r="M79" i="5"/>
  <c r="N79" i="5"/>
  <c r="O79" i="5"/>
  <c r="S79" i="5"/>
  <c r="T79" i="5"/>
  <c r="U79" i="5"/>
  <c r="V79" i="5"/>
  <c r="B80" i="5"/>
  <c r="C80" i="5"/>
  <c r="E80" i="5"/>
  <c r="D80" i="5"/>
  <c r="F80" i="5"/>
  <c r="G80" i="5"/>
  <c r="H80" i="5"/>
  <c r="I80" i="5"/>
  <c r="L80" i="5"/>
  <c r="Q80" i="5" s="1"/>
  <c r="M80" i="5"/>
  <c r="N80" i="5"/>
  <c r="O80" i="5"/>
  <c r="S80" i="5"/>
  <c r="T80" i="5"/>
  <c r="U80" i="5"/>
  <c r="V80" i="5"/>
  <c r="B81" i="5"/>
  <c r="C81" i="5"/>
  <c r="E81" i="5"/>
  <c r="D81" i="5"/>
  <c r="F81" i="5"/>
  <c r="G81" i="5"/>
  <c r="H81" i="5"/>
  <c r="I81" i="5"/>
  <c r="L81" i="5"/>
  <c r="M81" i="5"/>
  <c r="N81" i="5"/>
  <c r="O81" i="5"/>
  <c r="S81" i="5"/>
  <c r="T81" i="5"/>
  <c r="U81" i="5"/>
  <c r="V81" i="5"/>
  <c r="B82" i="5"/>
  <c r="C82" i="5"/>
  <c r="E82" i="5"/>
  <c r="D82" i="5"/>
  <c r="F82" i="5"/>
  <c r="G82" i="5"/>
  <c r="H82" i="5"/>
  <c r="I82" i="5"/>
  <c r="L82" i="5"/>
  <c r="M82" i="5"/>
  <c r="N82" i="5"/>
  <c r="O82" i="5"/>
  <c r="S82" i="5"/>
  <c r="T82" i="5"/>
  <c r="U82" i="5"/>
  <c r="V82" i="5"/>
  <c r="B83" i="5"/>
  <c r="C83" i="5"/>
  <c r="E83" i="5"/>
  <c r="D83" i="5"/>
  <c r="F83" i="5"/>
  <c r="G83" i="5"/>
  <c r="H83" i="5"/>
  <c r="I83" i="5"/>
  <c r="L83" i="5"/>
  <c r="M83" i="5"/>
  <c r="N83" i="5"/>
  <c r="O83" i="5"/>
  <c r="S83" i="5"/>
  <c r="T83" i="5"/>
  <c r="U83" i="5"/>
  <c r="V83" i="5"/>
  <c r="B84" i="5"/>
  <c r="C84" i="5"/>
  <c r="E84" i="5"/>
  <c r="D84" i="5"/>
  <c r="F84" i="5"/>
  <c r="G84" i="5"/>
  <c r="H84" i="5"/>
  <c r="I84" i="5"/>
  <c r="L84" i="5"/>
  <c r="Q84" i="5" s="1"/>
  <c r="M84" i="5"/>
  <c r="R84" i="5" s="1"/>
  <c r="N84" i="5"/>
  <c r="O84" i="5"/>
  <c r="S84" i="5"/>
  <c r="T84" i="5"/>
  <c r="U84" i="5"/>
  <c r="V84" i="5"/>
  <c r="B85" i="5"/>
  <c r="C85" i="5"/>
  <c r="E85" i="5"/>
  <c r="D85" i="5"/>
  <c r="F85" i="5"/>
  <c r="G85" i="5"/>
  <c r="H85" i="5"/>
  <c r="I85" i="5"/>
  <c r="L85" i="5"/>
  <c r="Q85" i="5" s="1"/>
  <c r="M85" i="5"/>
  <c r="R85" i="5" s="1"/>
  <c r="N85" i="5"/>
  <c r="O85" i="5"/>
  <c r="S85" i="5"/>
  <c r="T85" i="5"/>
  <c r="U85" i="5"/>
  <c r="V85" i="5"/>
  <c r="B86" i="5"/>
  <c r="C86" i="5"/>
  <c r="E86" i="5"/>
  <c r="D86" i="5"/>
  <c r="F86" i="5"/>
  <c r="G86" i="5"/>
  <c r="H86" i="5"/>
  <c r="I86" i="5"/>
  <c r="L86" i="5"/>
  <c r="Q86" i="5" s="1"/>
  <c r="M86" i="5"/>
  <c r="N86" i="5"/>
  <c r="O86" i="5"/>
  <c r="S86" i="5"/>
  <c r="T86" i="5"/>
  <c r="U86" i="5"/>
  <c r="V86" i="5"/>
  <c r="B87" i="5"/>
  <c r="C87" i="5"/>
  <c r="E87" i="5"/>
  <c r="D87" i="5"/>
  <c r="F87" i="5"/>
  <c r="G87" i="5"/>
  <c r="H87" i="5"/>
  <c r="I87" i="5"/>
  <c r="L87" i="5"/>
  <c r="M87" i="5"/>
  <c r="N87" i="5"/>
  <c r="O87" i="5"/>
  <c r="S87" i="5"/>
  <c r="T87" i="5"/>
  <c r="U87" i="5"/>
  <c r="V87" i="5"/>
  <c r="B88" i="5"/>
  <c r="C88" i="5"/>
  <c r="E88" i="5"/>
  <c r="D88" i="5"/>
  <c r="F88" i="5"/>
  <c r="G88" i="5"/>
  <c r="H88" i="5"/>
  <c r="I88" i="5"/>
  <c r="L88" i="5"/>
  <c r="Q88" i="5" s="1"/>
  <c r="M88" i="5"/>
  <c r="R88" i="5" s="1"/>
  <c r="N88" i="5"/>
  <c r="O88" i="5"/>
  <c r="S88" i="5"/>
  <c r="T88" i="5"/>
  <c r="U88" i="5"/>
  <c r="V88" i="5"/>
  <c r="B89" i="5"/>
  <c r="C89" i="5"/>
  <c r="E89" i="5"/>
  <c r="D89" i="5"/>
  <c r="F89" i="5"/>
  <c r="G89" i="5"/>
  <c r="H89" i="5"/>
  <c r="I89" i="5"/>
  <c r="L89" i="5"/>
  <c r="M89" i="5"/>
  <c r="R89" i="5" s="1"/>
  <c r="N89" i="5"/>
  <c r="O89" i="5"/>
  <c r="S89" i="5"/>
  <c r="T89" i="5"/>
  <c r="U89" i="5"/>
  <c r="V89" i="5"/>
  <c r="B90" i="5"/>
  <c r="C90" i="5"/>
  <c r="E90" i="5"/>
  <c r="D90" i="5"/>
  <c r="F90" i="5"/>
  <c r="G90" i="5"/>
  <c r="H90" i="5"/>
  <c r="I90" i="5"/>
  <c r="L90" i="5"/>
  <c r="M90" i="5"/>
  <c r="N90" i="5"/>
  <c r="O90" i="5"/>
  <c r="S90" i="5"/>
  <c r="T90" i="5"/>
  <c r="U90" i="5"/>
  <c r="V90" i="5"/>
  <c r="B91" i="5"/>
  <c r="C91" i="5"/>
  <c r="E91" i="5"/>
  <c r="D91" i="5"/>
  <c r="F91" i="5"/>
  <c r="G91" i="5"/>
  <c r="H91" i="5"/>
  <c r="I91" i="5"/>
  <c r="L91" i="5"/>
  <c r="M91" i="5"/>
  <c r="N91" i="5"/>
  <c r="O91" i="5"/>
  <c r="S91" i="5"/>
  <c r="T91" i="5"/>
  <c r="U91" i="5"/>
  <c r="V91" i="5"/>
  <c r="B92" i="5"/>
  <c r="C92" i="5"/>
  <c r="E92" i="5"/>
  <c r="D92" i="5"/>
  <c r="F92" i="5"/>
  <c r="G92" i="5"/>
  <c r="H92" i="5"/>
  <c r="I92" i="5"/>
  <c r="L92" i="5"/>
  <c r="Q92" i="5" s="1"/>
  <c r="M92" i="5"/>
  <c r="N92" i="5"/>
  <c r="O92" i="5"/>
  <c r="S92" i="5"/>
  <c r="T92" i="5"/>
  <c r="U92" i="5"/>
  <c r="V92" i="5"/>
  <c r="B93" i="5"/>
  <c r="C93" i="5"/>
  <c r="E93" i="5"/>
  <c r="D93" i="5"/>
  <c r="F93" i="5"/>
  <c r="G93" i="5"/>
  <c r="H93" i="5"/>
  <c r="I93" i="5"/>
  <c r="L93" i="5"/>
  <c r="Q93" i="5" s="1"/>
  <c r="M93" i="5"/>
  <c r="N93" i="5"/>
  <c r="O93" i="5"/>
  <c r="S93" i="5"/>
  <c r="T93" i="5"/>
  <c r="U93" i="5"/>
  <c r="V93" i="5"/>
  <c r="B94" i="5"/>
  <c r="C94" i="5"/>
  <c r="E94" i="5"/>
  <c r="D94" i="5"/>
  <c r="F94" i="5"/>
  <c r="G94" i="5"/>
  <c r="H94" i="5"/>
  <c r="I94" i="5"/>
  <c r="L94" i="5"/>
  <c r="Q94" i="5" s="1"/>
  <c r="M94" i="5"/>
  <c r="R94" i="5" s="1"/>
  <c r="N94" i="5"/>
  <c r="O94" i="5"/>
  <c r="S94" i="5"/>
  <c r="T94" i="5"/>
  <c r="U94" i="5"/>
  <c r="V94" i="5"/>
  <c r="B95" i="5"/>
  <c r="C95" i="5"/>
  <c r="E95" i="5"/>
  <c r="D95" i="5"/>
  <c r="F95" i="5"/>
  <c r="G95" i="5"/>
  <c r="H95" i="5"/>
  <c r="I95" i="5"/>
  <c r="L95" i="5"/>
  <c r="M95" i="5"/>
  <c r="N95" i="5"/>
  <c r="O95" i="5"/>
  <c r="S95" i="5"/>
  <c r="T95" i="5"/>
  <c r="U95" i="5"/>
  <c r="V95" i="5"/>
  <c r="B96" i="5"/>
  <c r="C96" i="5"/>
  <c r="E96" i="5"/>
  <c r="D96" i="5"/>
  <c r="F96" i="5"/>
  <c r="G96" i="5"/>
  <c r="H96" i="5"/>
  <c r="I96" i="5"/>
  <c r="L96" i="5"/>
  <c r="Q96" i="5" s="1"/>
  <c r="M96" i="5"/>
  <c r="N96" i="5"/>
  <c r="O96" i="5"/>
  <c r="S96" i="5"/>
  <c r="T96" i="5"/>
  <c r="U96" i="5"/>
  <c r="V96" i="5"/>
  <c r="B97" i="5"/>
  <c r="C97" i="5"/>
  <c r="E97" i="5"/>
  <c r="D97" i="5"/>
  <c r="F97" i="5"/>
  <c r="G97" i="5"/>
  <c r="H97" i="5"/>
  <c r="I97" i="5"/>
  <c r="L97" i="5"/>
  <c r="M97" i="5"/>
  <c r="N97" i="5"/>
  <c r="O97" i="5"/>
  <c r="S97" i="5"/>
  <c r="T97" i="5"/>
  <c r="U97" i="5"/>
  <c r="V97" i="5"/>
  <c r="B98" i="5"/>
  <c r="C98" i="5"/>
  <c r="E98" i="5"/>
  <c r="D98" i="5"/>
  <c r="F98" i="5"/>
  <c r="G98" i="5"/>
  <c r="H98" i="5"/>
  <c r="I98" i="5"/>
  <c r="L98" i="5"/>
  <c r="M98" i="5"/>
  <c r="N98" i="5"/>
  <c r="O98" i="5"/>
  <c r="S98" i="5"/>
  <c r="T98" i="5"/>
  <c r="U98" i="5"/>
  <c r="V98" i="5"/>
  <c r="B99" i="5"/>
  <c r="C99" i="5"/>
  <c r="E99" i="5"/>
  <c r="D99" i="5"/>
  <c r="F99" i="5"/>
  <c r="G99" i="5"/>
  <c r="H99" i="5"/>
  <c r="I99" i="5"/>
  <c r="L99" i="5"/>
  <c r="M99" i="5"/>
  <c r="N99" i="5"/>
  <c r="O99" i="5"/>
  <c r="S99" i="5"/>
  <c r="T99" i="5"/>
  <c r="U99" i="5"/>
  <c r="V99" i="5"/>
  <c r="B100" i="5"/>
  <c r="C100" i="5"/>
  <c r="E100" i="5"/>
  <c r="D100" i="5"/>
  <c r="F100" i="5"/>
  <c r="G100" i="5"/>
  <c r="H100" i="5"/>
  <c r="I100" i="5"/>
  <c r="L100" i="5"/>
  <c r="Q100" i="5" s="1"/>
  <c r="M100" i="5"/>
  <c r="R100" i="5" s="1"/>
  <c r="N100" i="5"/>
  <c r="O100" i="5"/>
  <c r="S100" i="5"/>
  <c r="T100" i="5"/>
  <c r="U100" i="5"/>
  <c r="V100" i="5"/>
  <c r="B101" i="5"/>
  <c r="C101" i="5"/>
  <c r="E101" i="5"/>
  <c r="D101" i="5"/>
  <c r="F101" i="5"/>
  <c r="G101" i="5"/>
  <c r="H101" i="5"/>
  <c r="I101" i="5"/>
  <c r="L101" i="5"/>
  <c r="Q101" i="5" s="1"/>
  <c r="M101" i="5"/>
  <c r="R101" i="5" s="1"/>
  <c r="N101" i="5"/>
  <c r="O101" i="5"/>
  <c r="S101" i="5"/>
  <c r="T101" i="5"/>
  <c r="U101" i="5"/>
  <c r="V101" i="5"/>
  <c r="B102" i="5"/>
  <c r="C102" i="5"/>
  <c r="E102" i="5"/>
  <c r="D102" i="5"/>
  <c r="F102" i="5"/>
  <c r="G102" i="5"/>
  <c r="H102" i="5"/>
  <c r="I102" i="5"/>
  <c r="L102" i="5"/>
  <c r="Q102" i="5" s="1"/>
  <c r="M102" i="5"/>
  <c r="N102" i="5"/>
  <c r="O102" i="5"/>
  <c r="S102" i="5"/>
  <c r="T102" i="5"/>
  <c r="U102" i="5"/>
  <c r="V102" i="5"/>
  <c r="B103" i="5"/>
  <c r="C103" i="5"/>
  <c r="E103" i="5"/>
  <c r="D103" i="5"/>
  <c r="F103" i="5"/>
  <c r="G103" i="5"/>
  <c r="H103" i="5"/>
  <c r="I103" i="5"/>
  <c r="L103" i="5"/>
  <c r="M103" i="5"/>
  <c r="N103" i="5"/>
  <c r="O103" i="5"/>
  <c r="S103" i="5"/>
  <c r="T103" i="5"/>
  <c r="U103" i="5"/>
  <c r="V103" i="5"/>
  <c r="B104" i="5"/>
  <c r="C104" i="5"/>
  <c r="E104" i="5"/>
  <c r="D104" i="5"/>
  <c r="F104" i="5"/>
  <c r="G104" i="5"/>
  <c r="H104" i="5"/>
  <c r="I104" i="5"/>
  <c r="L104" i="5"/>
  <c r="Q104" i="5" s="1"/>
  <c r="M104" i="5"/>
  <c r="R104" i="5" s="1"/>
  <c r="N104" i="5"/>
  <c r="O104" i="5"/>
  <c r="S104" i="5"/>
  <c r="T104" i="5"/>
  <c r="U104" i="5"/>
  <c r="V104" i="5"/>
  <c r="B105" i="5"/>
  <c r="C105" i="5"/>
  <c r="E105" i="5"/>
  <c r="D105" i="5"/>
  <c r="F105" i="5"/>
  <c r="G105" i="5"/>
  <c r="H105" i="5"/>
  <c r="I105" i="5"/>
  <c r="L105" i="5"/>
  <c r="M105" i="5"/>
  <c r="R105" i="5" s="1"/>
  <c r="N105" i="5"/>
  <c r="O105" i="5"/>
  <c r="S105" i="5"/>
  <c r="T105" i="5"/>
  <c r="U105" i="5"/>
  <c r="V105" i="5"/>
  <c r="B106" i="5"/>
  <c r="C106" i="5"/>
  <c r="E106" i="5"/>
  <c r="D106" i="5"/>
  <c r="F106" i="5"/>
  <c r="G106" i="5"/>
  <c r="H106" i="5"/>
  <c r="I106" i="5"/>
  <c r="L106" i="5"/>
  <c r="M106" i="5"/>
  <c r="N106" i="5"/>
  <c r="O106" i="5"/>
  <c r="S106" i="5"/>
  <c r="T106" i="5"/>
  <c r="U106" i="5"/>
  <c r="V106" i="5"/>
  <c r="B107" i="5"/>
  <c r="C107" i="5"/>
  <c r="E107" i="5"/>
  <c r="D107" i="5"/>
  <c r="F107" i="5"/>
  <c r="G107" i="5"/>
  <c r="H107" i="5"/>
  <c r="I107" i="5"/>
  <c r="L107" i="5"/>
  <c r="M107" i="5"/>
  <c r="N107" i="5"/>
  <c r="O107" i="5"/>
  <c r="S107" i="5"/>
  <c r="T107" i="5"/>
  <c r="U107" i="5"/>
  <c r="V107" i="5"/>
  <c r="B108" i="5"/>
  <c r="C108" i="5"/>
  <c r="E108" i="5"/>
  <c r="D108" i="5"/>
  <c r="F108" i="5"/>
  <c r="G108" i="5"/>
  <c r="H108" i="5"/>
  <c r="I108" i="5"/>
  <c r="L108" i="5"/>
  <c r="Q108" i="5" s="1"/>
  <c r="M108" i="5"/>
  <c r="N108" i="5"/>
  <c r="O108" i="5"/>
  <c r="S108" i="5"/>
  <c r="T108" i="5"/>
  <c r="U108" i="5"/>
  <c r="V108" i="5"/>
  <c r="B109" i="5"/>
  <c r="C109" i="5"/>
  <c r="E109" i="5"/>
  <c r="D109" i="5"/>
  <c r="F109" i="5"/>
  <c r="G109" i="5"/>
  <c r="H109" i="5"/>
  <c r="I109" i="5"/>
  <c r="L109" i="5"/>
  <c r="Q109" i="5" s="1"/>
  <c r="M109" i="5"/>
  <c r="N109" i="5"/>
  <c r="O109" i="5"/>
  <c r="S109" i="5"/>
  <c r="T109" i="5"/>
  <c r="U109" i="5"/>
  <c r="V109" i="5"/>
  <c r="B110" i="5"/>
  <c r="C110" i="5"/>
  <c r="E110" i="5"/>
  <c r="D110" i="5"/>
  <c r="F110" i="5"/>
  <c r="G110" i="5"/>
  <c r="H110" i="5"/>
  <c r="I110" i="5"/>
  <c r="L110" i="5"/>
  <c r="Q110" i="5" s="1"/>
  <c r="M110" i="5"/>
  <c r="N110" i="5"/>
  <c r="O110" i="5"/>
  <c r="S110" i="5"/>
  <c r="T110" i="5"/>
  <c r="U110" i="5"/>
  <c r="V110" i="5"/>
  <c r="B111" i="5"/>
  <c r="C111" i="5"/>
  <c r="E111" i="5"/>
  <c r="D111" i="5"/>
  <c r="F111" i="5"/>
  <c r="G111" i="5"/>
  <c r="H111" i="5"/>
  <c r="I111" i="5"/>
  <c r="L111" i="5"/>
  <c r="M111" i="5"/>
  <c r="N111" i="5"/>
  <c r="O111" i="5"/>
  <c r="S111" i="5"/>
  <c r="T111" i="5"/>
  <c r="U111" i="5"/>
  <c r="V111" i="5"/>
  <c r="B112" i="5"/>
  <c r="C112" i="5"/>
  <c r="E112" i="5"/>
  <c r="D112" i="5"/>
  <c r="F112" i="5"/>
  <c r="G112" i="5"/>
  <c r="H112" i="5"/>
  <c r="I112" i="5"/>
  <c r="L112" i="5"/>
  <c r="Q112" i="5" s="1"/>
  <c r="M112" i="5"/>
  <c r="N112" i="5"/>
  <c r="O112" i="5"/>
  <c r="S112" i="5"/>
  <c r="T112" i="5"/>
  <c r="U112" i="5"/>
  <c r="V112" i="5"/>
  <c r="B113" i="5"/>
  <c r="C113" i="5"/>
  <c r="E113" i="5"/>
  <c r="D113" i="5"/>
  <c r="F113" i="5"/>
  <c r="G113" i="5"/>
  <c r="H113" i="5"/>
  <c r="I113" i="5"/>
  <c r="L113" i="5"/>
  <c r="M113" i="5"/>
  <c r="N113" i="5"/>
  <c r="O113" i="5"/>
  <c r="S113" i="5"/>
  <c r="T113" i="5"/>
  <c r="U113" i="5"/>
  <c r="V113" i="5"/>
  <c r="B114" i="5"/>
  <c r="C114" i="5"/>
  <c r="E114" i="5"/>
  <c r="D114" i="5"/>
  <c r="F114" i="5"/>
  <c r="G114" i="5"/>
  <c r="H114" i="5"/>
  <c r="I114" i="5"/>
  <c r="L114" i="5"/>
  <c r="M114" i="5"/>
  <c r="N114" i="5"/>
  <c r="O114" i="5"/>
  <c r="S114" i="5"/>
  <c r="T114" i="5"/>
  <c r="U114" i="5"/>
  <c r="V114" i="5"/>
  <c r="B115" i="5"/>
  <c r="C115" i="5"/>
  <c r="E115" i="5"/>
  <c r="D115" i="5"/>
  <c r="F115" i="5"/>
  <c r="G115" i="5"/>
  <c r="H115" i="5"/>
  <c r="I115" i="5"/>
  <c r="L115" i="5"/>
  <c r="M115" i="5"/>
  <c r="N115" i="5"/>
  <c r="O115" i="5"/>
  <c r="S115" i="5"/>
  <c r="T115" i="5"/>
  <c r="U115" i="5"/>
  <c r="V115" i="5"/>
  <c r="B116" i="5"/>
  <c r="C116" i="5"/>
  <c r="E116" i="5"/>
  <c r="D116" i="5"/>
  <c r="F116" i="5"/>
  <c r="G116" i="5"/>
  <c r="H116" i="5"/>
  <c r="I116" i="5"/>
  <c r="L116" i="5"/>
  <c r="Q116" i="5" s="1"/>
  <c r="M116" i="5"/>
  <c r="R116" i="5" s="1"/>
  <c r="N116" i="5"/>
  <c r="O116" i="5"/>
  <c r="S116" i="5"/>
  <c r="T116" i="5"/>
  <c r="U116" i="5"/>
  <c r="V116" i="5"/>
  <c r="B117" i="5"/>
  <c r="C117" i="5"/>
  <c r="E117" i="5"/>
  <c r="D117" i="5"/>
  <c r="F117" i="5"/>
  <c r="G117" i="5"/>
  <c r="H117" i="5"/>
  <c r="I117" i="5"/>
  <c r="L117" i="5"/>
  <c r="Q117" i="5" s="1"/>
  <c r="M117" i="5"/>
  <c r="R117" i="5" s="1"/>
  <c r="N117" i="5"/>
  <c r="O117" i="5"/>
  <c r="S117" i="5"/>
  <c r="T117" i="5"/>
  <c r="U117" i="5"/>
  <c r="V117" i="5"/>
  <c r="B118" i="5"/>
  <c r="C118" i="5"/>
  <c r="E118" i="5"/>
  <c r="D118" i="5"/>
  <c r="F118" i="5"/>
  <c r="G118" i="5"/>
  <c r="H118" i="5"/>
  <c r="I118" i="5"/>
  <c r="L118" i="5"/>
  <c r="Q118" i="5" s="1"/>
  <c r="M118" i="5"/>
  <c r="N118" i="5"/>
  <c r="O118" i="5"/>
  <c r="S118" i="5"/>
  <c r="T118" i="5"/>
  <c r="U118" i="5"/>
  <c r="V118" i="5"/>
  <c r="B119" i="5"/>
  <c r="C119" i="5"/>
  <c r="E119" i="5"/>
  <c r="D119" i="5"/>
  <c r="F119" i="5"/>
  <c r="G119" i="5"/>
  <c r="H119" i="5"/>
  <c r="I119" i="5"/>
  <c r="L119" i="5"/>
  <c r="M119" i="5"/>
  <c r="N119" i="5"/>
  <c r="O119" i="5"/>
  <c r="S119" i="5"/>
  <c r="T119" i="5"/>
  <c r="U119" i="5"/>
  <c r="V119" i="5"/>
  <c r="B120" i="5"/>
  <c r="C120" i="5"/>
  <c r="E120" i="5"/>
  <c r="D120" i="5"/>
  <c r="F120" i="5"/>
  <c r="G120" i="5"/>
  <c r="H120" i="5"/>
  <c r="I120" i="5"/>
  <c r="L120" i="5"/>
  <c r="Q120" i="5" s="1"/>
  <c r="M120" i="5"/>
  <c r="R120" i="5" s="1"/>
  <c r="N120" i="5"/>
  <c r="O120" i="5"/>
  <c r="S120" i="5"/>
  <c r="T120" i="5"/>
  <c r="U120" i="5"/>
  <c r="V120" i="5"/>
  <c r="B121" i="5"/>
  <c r="C121" i="5"/>
  <c r="E121" i="5"/>
  <c r="D121" i="5"/>
  <c r="F121" i="5"/>
  <c r="G121" i="5"/>
  <c r="H121" i="5"/>
  <c r="I121" i="5"/>
  <c r="L121" i="5"/>
  <c r="M121" i="5"/>
  <c r="R121" i="5" s="1"/>
  <c r="N121" i="5"/>
  <c r="O121" i="5"/>
  <c r="S121" i="5"/>
  <c r="T121" i="5"/>
  <c r="U121" i="5"/>
  <c r="V121" i="5"/>
  <c r="B122" i="5"/>
  <c r="C122" i="5"/>
  <c r="E122" i="5"/>
  <c r="D122" i="5"/>
  <c r="F122" i="5"/>
  <c r="G122" i="5"/>
  <c r="H122" i="5"/>
  <c r="I122" i="5"/>
  <c r="L122" i="5"/>
  <c r="M122" i="5"/>
  <c r="N122" i="5"/>
  <c r="O122" i="5"/>
  <c r="S122" i="5"/>
  <c r="T122" i="5"/>
  <c r="U122" i="5"/>
  <c r="V122" i="5"/>
  <c r="B123" i="5"/>
  <c r="C123" i="5"/>
  <c r="E123" i="5"/>
  <c r="D123" i="5"/>
  <c r="F123" i="5"/>
  <c r="G123" i="5"/>
  <c r="H123" i="5"/>
  <c r="I123" i="5"/>
  <c r="L123" i="5"/>
  <c r="M123" i="5"/>
  <c r="N123" i="5"/>
  <c r="O123" i="5"/>
  <c r="S123" i="5"/>
  <c r="T123" i="5"/>
  <c r="U123" i="5"/>
  <c r="V123" i="5"/>
  <c r="B124" i="5"/>
  <c r="C124" i="5"/>
  <c r="E124" i="5"/>
  <c r="D124" i="5"/>
  <c r="F124" i="5"/>
  <c r="G124" i="5"/>
  <c r="H124" i="5"/>
  <c r="I124" i="5"/>
  <c r="L124" i="5"/>
  <c r="Q124" i="5" s="1"/>
  <c r="M124" i="5"/>
  <c r="N124" i="5"/>
  <c r="O124" i="5"/>
  <c r="S124" i="5"/>
  <c r="T124" i="5"/>
  <c r="U124" i="5"/>
  <c r="V124" i="5"/>
  <c r="B125" i="5"/>
  <c r="C125" i="5"/>
  <c r="E125" i="5"/>
  <c r="D125" i="5"/>
  <c r="F125" i="5"/>
  <c r="G125" i="5"/>
  <c r="H125" i="5"/>
  <c r="I125" i="5"/>
  <c r="L125" i="5"/>
  <c r="Q125" i="5" s="1"/>
  <c r="M125" i="5"/>
  <c r="N125" i="5"/>
  <c r="O125" i="5"/>
  <c r="S125" i="5"/>
  <c r="T125" i="5"/>
  <c r="U125" i="5"/>
  <c r="V125" i="5"/>
  <c r="B126" i="5"/>
  <c r="C126" i="5"/>
  <c r="E126" i="5"/>
  <c r="D126" i="5"/>
  <c r="F126" i="5"/>
  <c r="G126" i="5"/>
  <c r="H126" i="5"/>
  <c r="I126" i="5"/>
  <c r="L126" i="5"/>
  <c r="Q126" i="5" s="1"/>
  <c r="M126" i="5"/>
  <c r="R126" i="5" s="1"/>
  <c r="N126" i="5"/>
  <c r="O126" i="5"/>
  <c r="S126" i="5"/>
  <c r="T126" i="5"/>
  <c r="U126" i="5"/>
  <c r="V126" i="5"/>
  <c r="B127" i="5"/>
  <c r="C127" i="5"/>
  <c r="E127" i="5"/>
  <c r="D127" i="5"/>
  <c r="F127" i="5"/>
  <c r="G127" i="5"/>
  <c r="H127" i="5"/>
  <c r="I127" i="5"/>
  <c r="L127" i="5"/>
  <c r="M127" i="5"/>
  <c r="N127" i="5"/>
  <c r="O127" i="5"/>
  <c r="S127" i="5"/>
  <c r="T127" i="5"/>
  <c r="U127" i="5"/>
  <c r="V127" i="5"/>
  <c r="B128" i="5"/>
  <c r="C128" i="5"/>
  <c r="E128" i="5"/>
  <c r="D128" i="5"/>
  <c r="F128" i="5"/>
  <c r="G128" i="5"/>
  <c r="H128" i="5"/>
  <c r="I128" i="5"/>
  <c r="L128" i="5"/>
  <c r="Q128" i="5" s="1"/>
  <c r="M128" i="5"/>
  <c r="N128" i="5"/>
  <c r="O128" i="5"/>
  <c r="S128" i="5"/>
  <c r="T128" i="5"/>
  <c r="U128" i="5"/>
  <c r="V128" i="5"/>
  <c r="B129" i="5"/>
  <c r="C129" i="5"/>
  <c r="E129" i="5"/>
  <c r="D129" i="5"/>
  <c r="F129" i="5"/>
  <c r="G129" i="5"/>
  <c r="H129" i="5"/>
  <c r="I129" i="5"/>
  <c r="L129" i="5"/>
  <c r="Q129" i="5" s="1"/>
  <c r="M129" i="5"/>
  <c r="N129" i="5"/>
  <c r="O129" i="5"/>
  <c r="S129" i="5"/>
  <c r="T129" i="5"/>
  <c r="U129" i="5"/>
  <c r="V129" i="5"/>
  <c r="B130" i="5"/>
  <c r="C130" i="5"/>
  <c r="E130" i="5"/>
  <c r="D130" i="5"/>
  <c r="F130" i="5"/>
  <c r="G130" i="5"/>
  <c r="H130" i="5"/>
  <c r="I130" i="5"/>
  <c r="L130" i="5"/>
  <c r="M130" i="5"/>
  <c r="N130" i="5"/>
  <c r="O130" i="5"/>
  <c r="S130" i="5"/>
  <c r="T130" i="5"/>
  <c r="U130" i="5"/>
  <c r="V130" i="5"/>
  <c r="B131" i="5"/>
  <c r="C131" i="5"/>
  <c r="E131" i="5"/>
  <c r="D131" i="5"/>
  <c r="F131" i="5"/>
  <c r="G131" i="5"/>
  <c r="H131" i="5"/>
  <c r="I131" i="5"/>
  <c r="L131" i="5"/>
  <c r="M131" i="5"/>
  <c r="N131" i="5"/>
  <c r="O131" i="5"/>
  <c r="S131" i="5"/>
  <c r="T131" i="5"/>
  <c r="U131" i="5"/>
  <c r="V131" i="5"/>
  <c r="B132" i="5"/>
  <c r="C132" i="5"/>
  <c r="E132" i="5"/>
  <c r="D132" i="5"/>
  <c r="F132" i="5"/>
  <c r="G132" i="5"/>
  <c r="H132" i="5"/>
  <c r="I132" i="5"/>
  <c r="L132" i="5"/>
  <c r="Q132" i="5" s="1"/>
  <c r="M132" i="5"/>
  <c r="R132" i="5" s="1"/>
  <c r="N132" i="5"/>
  <c r="O132" i="5"/>
  <c r="S132" i="5"/>
  <c r="T132" i="5"/>
  <c r="U132" i="5"/>
  <c r="V132" i="5"/>
  <c r="B133" i="5"/>
  <c r="C133" i="5"/>
  <c r="E133" i="5"/>
  <c r="D133" i="5"/>
  <c r="F133" i="5"/>
  <c r="G133" i="5"/>
  <c r="H133" i="5"/>
  <c r="I133" i="5"/>
  <c r="L133" i="5"/>
  <c r="Q133" i="5" s="1"/>
  <c r="M133" i="5"/>
  <c r="R133" i="5" s="1"/>
  <c r="N133" i="5"/>
  <c r="O133" i="5"/>
  <c r="S133" i="5"/>
  <c r="T133" i="5"/>
  <c r="U133" i="5"/>
  <c r="V133" i="5"/>
  <c r="B134" i="5"/>
  <c r="C134" i="5"/>
  <c r="E134" i="5"/>
  <c r="D134" i="5"/>
  <c r="F134" i="5"/>
  <c r="G134" i="5"/>
  <c r="H134" i="5"/>
  <c r="I134" i="5"/>
  <c r="L134" i="5"/>
  <c r="Q134" i="5" s="1"/>
  <c r="M134" i="5"/>
  <c r="N134" i="5"/>
  <c r="O134" i="5"/>
  <c r="S134" i="5"/>
  <c r="T134" i="5"/>
  <c r="U134" i="5"/>
  <c r="V134" i="5"/>
  <c r="B135" i="5"/>
  <c r="C135" i="5"/>
  <c r="E135" i="5"/>
  <c r="D135" i="5"/>
  <c r="F135" i="5"/>
  <c r="G135" i="5"/>
  <c r="H135" i="5"/>
  <c r="I135" i="5"/>
  <c r="L135" i="5"/>
  <c r="M135" i="5"/>
  <c r="N135" i="5"/>
  <c r="O135" i="5"/>
  <c r="S135" i="5"/>
  <c r="T135" i="5"/>
  <c r="U135" i="5"/>
  <c r="V135" i="5"/>
  <c r="B136" i="5"/>
  <c r="C136" i="5"/>
  <c r="E136" i="5"/>
  <c r="D136" i="5"/>
  <c r="F136" i="5"/>
  <c r="G136" i="5"/>
  <c r="H136" i="5"/>
  <c r="I136" i="5"/>
  <c r="L136" i="5"/>
  <c r="Q136" i="5" s="1"/>
  <c r="M136" i="5"/>
  <c r="R136" i="5" s="1"/>
  <c r="N136" i="5"/>
  <c r="O136" i="5"/>
  <c r="S136" i="5"/>
  <c r="T136" i="5"/>
  <c r="U136" i="5"/>
  <c r="V136" i="5"/>
  <c r="B137" i="5"/>
  <c r="C137" i="5"/>
  <c r="E137" i="5"/>
  <c r="D137" i="5"/>
  <c r="F137" i="5"/>
  <c r="G137" i="5"/>
  <c r="H137" i="5"/>
  <c r="I137" i="5"/>
  <c r="L137" i="5"/>
  <c r="M137" i="5"/>
  <c r="R137" i="5" s="1"/>
  <c r="N137" i="5"/>
  <c r="O137" i="5"/>
  <c r="S137" i="5"/>
  <c r="T137" i="5"/>
  <c r="U137" i="5"/>
  <c r="V137" i="5"/>
  <c r="B138" i="5"/>
  <c r="C138" i="5"/>
  <c r="E138" i="5"/>
  <c r="D138" i="5"/>
  <c r="F138" i="5"/>
  <c r="G138" i="5"/>
  <c r="H138" i="5"/>
  <c r="I138" i="5"/>
  <c r="L138" i="5"/>
  <c r="M138" i="5"/>
  <c r="N138" i="5"/>
  <c r="O138" i="5"/>
  <c r="S138" i="5"/>
  <c r="T138" i="5"/>
  <c r="U138" i="5"/>
  <c r="V138" i="5"/>
  <c r="B139" i="5"/>
  <c r="C139" i="5"/>
  <c r="E139" i="5"/>
  <c r="D139" i="5"/>
  <c r="F139" i="5"/>
  <c r="G139" i="5"/>
  <c r="H139" i="5"/>
  <c r="I139" i="5"/>
  <c r="L139" i="5"/>
  <c r="M139" i="5"/>
  <c r="N139" i="5"/>
  <c r="O139" i="5"/>
  <c r="S139" i="5"/>
  <c r="T139" i="5"/>
  <c r="U139" i="5"/>
  <c r="V139" i="5"/>
  <c r="B140" i="5"/>
  <c r="C140" i="5"/>
  <c r="E140" i="5"/>
  <c r="D140" i="5"/>
  <c r="F140" i="5"/>
  <c r="G140" i="5"/>
  <c r="H140" i="5"/>
  <c r="I140" i="5"/>
  <c r="L140" i="5"/>
  <c r="Q140" i="5" s="1"/>
  <c r="M140" i="5"/>
  <c r="N140" i="5"/>
  <c r="O140" i="5"/>
  <c r="S140" i="5"/>
  <c r="T140" i="5"/>
  <c r="U140" i="5"/>
  <c r="V140" i="5"/>
  <c r="B141" i="5"/>
  <c r="C141" i="5"/>
  <c r="E141" i="5"/>
  <c r="D141" i="5"/>
  <c r="F141" i="5"/>
  <c r="G141" i="5"/>
  <c r="H141" i="5"/>
  <c r="I141" i="5"/>
  <c r="L141" i="5"/>
  <c r="Q141" i="5" s="1"/>
  <c r="M141" i="5"/>
  <c r="N141" i="5"/>
  <c r="O141" i="5"/>
  <c r="S141" i="5"/>
  <c r="T141" i="5"/>
  <c r="U141" i="5"/>
  <c r="V141" i="5"/>
  <c r="B142" i="5"/>
  <c r="C142" i="5"/>
  <c r="E142" i="5"/>
  <c r="D142" i="5"/>
  <c r="F142" i="5"/>
  <c r="G142" i="5"/>
  <c r="H142" i="5"/>
  <c r="I142" i="5"/>
  <c r="L142" i="5"/>
  <c r="Q142" i="5" s="1"/>
  <c r="M142" i="5"/>
  <c r="N142" i="5"/>
  <c r="O142" i="5"/>
  <c r="S142" i="5"/>
  <c r="T142" i="5"/>
  <c r="U142" i="5"/>
  <c r="V142" i="5"/>
  <c r="B143" i="5"/>
  <c r="C143" i="5"/>
  <c r="E143" i="5"/>
  <c r="D143" i="5"/>
  <c r="F143" i="5"/>
  <c r="G143" i="5"/>
  <c r="H143" i="5"/>
  <c r="I143" i="5"/>
  <c r="L143" i="5"/>
  <c r="M143" i="5"/>
  <c r="N143" i="5"/>
  <c r="O143" i="5"/>
  <c r="S143" i="5"/>
  <c r="T143" i="5"/>
  <c r="U143" i="5"/>
  <c r="V143" i="5"/>
  <c r="B144" i="5"/>
  <c r="C144" i="5"/>
  <c r="E144" i="5"/>
  <c r="D144" i="5"/>
  <c r="F144" i="5"/>
  <c r="G144" i="5"/>
  <c r="H144" i="5"/>
  <c r="I144" i="5"/>
  <c r="L144" i="5"/>
  <c r="Q144" i="5" s="1"/>
  <c r="M144" i="5"/>
  <c r="N144" i="5"/>
  <c r="O144" i="5"/>
  <c r="S144" i="5"/>
  <c r="T144" i="5"/>
  <c r="U144" i="5"/>
  <c r="V144" i="5"/>
  <c r="B145" i="5"/>
  <c r="C145" i="5"/>
  <c r="E145" i="5"/>
  <c r="D145" i="5"/>
  <c r="F145" i="5"/>
  <c r="G145" i="5"/>
  <c r="H145" i="5"/>
  <c r="I145" i="5"/>
  <c r="L145" i="5"/>
  <c r="M145" i="5"/>
  <c r="N145" i="5"/>
  <c r="O145" i="5"/>
  <c r="S145" i="5"/>
  <c r="T145" i="5"/>
  <c r="U145" i="5"/>
  <c r="V145" i="5"/>
  <c r="B146" i="5"/>
  <c r="C146" i="5"/>
  <c r="E146" i="5"/>
  <c r="D146" i="5"/>
  <c r="F146" i="5"/>
  <c r="G146" i="5"/>
  <c r="H146" i="5"/>
  <c r="I146" i="5"/>
  <c r="L146" i="5"/>
  <c r="M146" i="5"/>
  <c r="N146" i="5"/>
  <c r="O146" i="5"/>
  <c r="S146" i="5"/>
  <c r="T146" i="5"/>
  <c r="U146" i="5"/>
  <c r="V146" i="5"/>
  <c r="B147" i="5"/>
  <c r="C147" i="5"/>
  <c r="E147" i="5"/>
  <c r="D147" i="5"/>
  <c r="F147" i="5"/>
  <c r="G147" i="5"/>
  <c r="H147" i="5"/>
  <c r="I147" i="5"/>
  <c r="L147" i="5"/>
  <c r="M147" i="5"/>
  <c r="N147" i="5"/>
  <c r="O147" i="5"/>
  <c r="S147" i="5"/>
  <c r="T147" i="5"/>
  <c r="U147" i="5"/>
  <c r="V147" i="5"/>
  <c r="B148" i="5"/>
  <c r="C148" i="5"/>
  <c r="E148" i="5"/>
  <c r="D148" i="5"/>
  <c r="F148" i="5"/>
  <c r="G148" i="5"/>
  <c r="H148" i="5"/>
  <c r="I148" i="5"/>
  <c r="L148" i="5"/>
  <c r="Q148" i="5" s="1"/>
  <c r="M148" i="5"/>
  <c r="R148" i="5" s="1"/>
  <c r="N148" i="5"/>
  <c r="O148" i="5"/>
  <c r="S148" i="5"/>
  <c r="T148" i="5"/>
  <c r="U148" i="5"/>
  <c r="V148" i="5"/>
  <c r="B149" i="5"/>
  <c r="C149" i="5"/>
  <c r="E149" i="5"/>
  <c r="D149" i="5"/>
  <c r="F149" i="5"/>
  <c r="G149" i="5"/>
  <c r="H149" i="5"/>
  <c r="I149" i="5"/>
  <c r="L149" i="5"/>
  <c r="Q149" i="5" s="1"/>
  <c r="M149" i="5"/>
  <c r="R149" i="5" s="1"/>
  <c r="N149" i="5"/>
  <c r="O149" i="5"/>
  <c r="S149" i="5"/>
  <c r="T149" i="5"/>
  <c r="U149" i="5"/>
  <c r="V149" i="5"/>
  <c r="B150" i="5"/>
  <c r="C150" i="5"/>
  <c r="E150" i="5"/>
  <c r="D150" i="5"/>
  <c r="F150" i="5"/>
  <c r="G150" i="5"/>
  <c r="H150" i="5"/>
  <c r="I150" i="5"/>
  <c r="L150" i="5"/>
  <c r="Q150" i="5" s="1"/>
  <c r="M150" i="5"/>
  <c r="N150" i="5"/>
  <c r="O150" i="5"/>
  <c r="S150" i="5"/>
  <c r="T150" i="5"/>
  <c r="U150" i="5"/>
  <c r="V150" i="5"/>
  <c r="B151" i="5"/>
  <c r="C151" i="5"/>
  <c r="E151" i="5"/>
  <c r="D151" i="5"/>
  <c r="F151" i="5"/>
  <c r="G151" i="5"/>
  <c r="H151" i="5"/>
  <c r="I151" i="5"/>
  <c r="L151" i="5"/>
  <c r="M151" i="5"/>
  <c r="N151" i="5"/>
  <c r="O151" i="5"/>
  <c r="S151" i="5"/>
  <c r="T151" i="5"/>
  <c r="U151" i="5"/>
  <c r="V151" i="5"/>
  <c r="B152" i="5"/>
  <c r="C152" i="5"/>
  <c r="E152" i="5"/>
  <c r="D152" i="5"/>
  <c r="F152" i="5"/>
  <c r="G152" i="5"/>
  <c r="H152" i="5"/>
  <c r="I152" i="5"/>
  <c r="L152" i="5"/>
  <c r="Q152" i="5" s="1"/>
  <c r="M152" i="5"/>
  <c r="R152" i="5" s="1"/>
  <c r="N152" i="5"/>
  <c r="O152" i="5"/>
  <c r="S152" i="5"/>
  <c r="T152" i="5"/>
  <c r="U152" i="5"/>
  <c r="V152" i="5"/>
  <c r="B153" i="5"/>
  <c r="C153" i="5"/>
  <c r="E153" i="5"/>
  <c r="D153" i="5"/>
  <c r="F153" i="5"/>
  <c r="G153" i="5"/>
  <c r="H153" i="5"/>
  <c r="I153" i="5"/>
  <c r="L153" i="5"/>
  <c r="M153" i="5"/>
  <c r="R153" i="5" s="1"/>
  <c r="N153" i="5"/>
  <c r="O153" i="5"/>
  <c r="S153" i="5"/>
  <c r="T153" i="5"/>
  <c r="U153" i="5"/>
  <c r="V153" i="5"/>
  <c r="B154" i="5"/>
  <c r="C154" i="5"/>
  <c r="E154" i="5"/>
  <c r="D154" i="5"/>
  <c r="F154" i="5"/>
  <c r="G154" i="5"/>
  <c r="H154" i="5"/>
  <c r="I154" i="5"/>
  <c r="L154" i="5"/>
  <c r="M154" i="5"/>
  <c r="N154" i="5"/>
  <c r="O154" i="5"/>
  <c r="S154" i="5"/>
  <c r="T154" i="5"/>
  <c r="U154" i="5"/>
  <c r="V154" i="5"/>
  <c r="B155" i="5"/>
  <c r="C155" i="5"/>
  <c r="E155" i="5"/>
  <c r="D155" i="5"/>
  <c r="F155" i="5"/>
  <c r="G155" i="5"/>
  <c r="H155" i="5"/>
  <c r="I155" i="5"/>
  <c r="L155" i="5"/>
  <c r="M155" i="5"/>
  <c r="N155" i="5"/>
  <c r="O155" i="5"/>
  <c r="S155" i="5"/>
  <c r="T155" i="5"/>
  <c r="U155" i="5"/>
  <c r="V155" i="5"/>
  <c r="B156" i="5"/>
  <c r="C156" i="5"/>
  <c r="E156" i="5"/>
  <c r="D156" i="5"/>
  <c r="F156" i="5"/>
  <c r="G156" i="5"/>
  <c r="H156" i="5"/>
  <c r="I156" i="5"/>
  <c r="L156" i="5"/>
  <c r="Q156" i="5" s="1"/>
  <c r="M156" i="5"/>
  <c r="N156" i="5"/>
  <c r="O156" i="5"/>
  <c r="S156" i="5"/>
  <c r="T156" i="5"/>
  <c r="U156" i="5"/>
  <c r="V156" i="5"/>
  <c r="B157" i="5"/>
  <c r="C157" i="5"/>
  <c r="E157" i="5"/>
  <c r="D157" i="5"/>
  <c r="F157" i="5"/>
  <c r="G157" i="5"/>
  <c r="H157" i="5"/>
  <c r="I157" i="5"/>
  <c r="L157" i="5"/>
  <c r="Q157" i="5" s="1"/>
  <c r="M157" i="5"/>
  <c r="N157" i="5"/>
  <c r="O157" i="5"/>
  <c r="S157" i="5"/>
  <c r="T157" i="5"/>
  <c r="U157" i="5"/>
  <c r="V157" i="5"/>
  <c r="B158" i="5"/>
  <c r="C158" i="5"/>
  <c r="E158" i="5"/>
  <c r="D158" i="5"/>
  <c r="F158" i="5"/>
  <c r="G158" i="5"/>
  <c r="H158" i="5"/>
  <c r="I158" i="5"/>
  <c r="L158" i="5"/>
  <c r="Q158" i="5" s="1"/>
  <c r="M158" i="5"/>
  <c r="R158" i="5" s="1"/>
  <c r="N158" i="5"/>
  <c r="O158" i="5"/>
  <c r="S158" i="5"/>
  <c r="T158" i="5"/>
  <c r="U158" i="5"/>
  <c r="V158" i="5"/>
  <c r="B159" i="5"/>
  <c r="C159" i="5"/>
  <c r="E159" i="5"/>
  <c r="D159" i="5"/>
  <c r="F159" i="5"/>
  <c r="G159" i="5"/>
  <c r="H159" i="5"/>
  <c r="I159" i="5"/>
  <c r="L159" i="5"/>
  <c r="M159" i="5"/>
  <c r="N159" i="5"/>
  <c r="O159" i="5"/>
  <c r="S159" i="5"/>
  <c r="T159" i="5"/>
  <c r="U159" i="5"/>
  <c r="V159" i="5"/>
  <c r="B160" i="5"/>
  <c r="C160" i="5"/>
  <c r="E160" i="5"/>
  <c r="D160" i="5"/>
  <c r="F160" i="5"/>
  <c r="G160" i="5"/>
  <c r="H160" i="5"/>
  <c r="I160" i="5"/>
  <c r="L160" i="5"/>
  <c r="Q160" i="5" s="1"/>
  <c r="M160" i="5"/>
  <c r="N160" i="5"/>
  <c r="O160" i="5"/>
  <c r="S160" i="5"/>
  <c r="T160" i="5"/>
  <c r="U160" i="5"/>
  <c r="V160" i="5"/>
  <c r="B161" i="5"/>
  <c r="C161" i="5"/>
  <c r="E161" i="5"/>
  <c r="D161" i="5"/>
  <c r="F161" i="5"/>
  <c r="G161" i="5"/>
  <c r="H161" i="5"/>
  <c r="I161" i="5"/>
  <c r="L161" i="5"/>
  <c r="M161" i="5"/>
  <c r="N161" i="5"/>
  <c r="O161" i="5"/>
  <c r="S161" i="5"/>
  <c r="T161" i="5"/>
  <c r="U161" i="5"/>
  <c r="V161" i="5"/>
  <c r="B162" i="5"/>
  <c r="C162" i="5"/>
  <c r="E162" i="5"/>
  <c r="D162" i="5"/>
  <c r="F162" i="5"/>
  <c r="G162" i="5"/>
  <c r="H162" i="5"/>
  <c r="I162" i="5"/>
  <c r="L162" i="5"/>
  <c r="M162" i="5"/>
  <c r="N162" i="5"/>
  <c r="O162" i="5"/>
  <c r="S162" i="5"/>
  <c r="T162" i="5"/>
  <c r="U162" i="5"/>
  <c r="V162" i="5"/>
  <c r="B163" i="5"/>
  <c r="C163" i="5"/>
  <c r="E163" i="5"/>
  <c r="D163" i="5"/>
  <c r="F163" i="5"/>
  <c r="G163" i="5"/>
  <c r="H163" i="5"/>
  <c r="I163" i="5"/>
  <c r="L163" i="5"/>
  <c r="M163" i="5"/>
  <c r="N163" i="5"/>
  <c r="O163" i="5"/>
  <c r="S163" i="5"/>
  <c r="T163" i="5"/>
  <c r="U163" i="5"/>
  <c r="V163" i="5"/>
  <c r="B164" i="5"/>
  <c r="C164" i="5"/>
  <c r="E164" i="5"/>
  <c r="D164" i="5"/>
  <c r="F164" i="5"/>
  <c r="G164" i="5"/>
  <c r="H164" i="5"/>
  <c r="I164" i="5"/>
  <c r="L164" i="5"/>
  <c r="Q164" i="5" s="1"/>
  <c r="M164" i="5"/>
  <c r="R164" i="5" s="1"/>
  <c r="N164" i="5"/>
  <c r="O164" i="5"/>
  <c r="S164" i="5"/>
  <c r="T164" i="5"/>
  <c r="U164" i="5"/>
  <c r="V164" i="5"/>
  <c r="B165" i="5"/>
  <c r="C165" i="5"/>
  <c r="E165" i="5"/>
  <c r="D165" i="5"/>
  <c r="F165" i="5"/>
  <c r="G165" i="5"/>
  <c r="H165" i="5"/>
  <c r="I165" i="5"/>
  <c r="L165" i="5"/>
  <c r="Q165" i="5" s="1"/>
  <c r="M165" i="5"/>
  <c r="R165" i="5" s="1"/>
  <c r="N165" i="5"/>
  <c r="O165" i="5"/>
  <c r="S165" i="5"/>
  <c r="T165" i="5"/>
  <c r="U165" i="5"/>
  <c r="V165" i="5"/>
  <c r="B166" i="5"/>
  <c r="C166" i="5"/>
  <c r="E166" i="5"/>
  <c r="D166" i="5"/>
  <c r="F166" i="5"/>
  <c r="G166" i="5"/>
  <c r="H166" i="5"/>
  <c r="I166" i="5"/>
  <c r="L166" i="5"/>
  <c r="Q166" i="5" s="1"/>
  <c r="M166" i="5"/>
  <c r="N166" i="5"/>
  <c r="O166" i="5"/>
  <c r="S166" i="5"/>
  <c r="T166" i="5"/>
  <c r="U166" i="5"/>
  <c r="V166" i="5"/>
  <c r="B167" i="5"/>
  <c r="C167" i="5"/>
  <c r="E167" i="5"/>
  <c r="D167" i="5"/>
  <c r="F167" i="5"/>
  <c r="G167" i="5"/>
  <c r="H167" i="5"/>
  <c r="I167" i="5"/>
  <c r="L167" i="5"/>
  <c r="M167" i="5"/>
  <c r="N167" i="5"/>
  <c r="O167" i="5"/>
  <c r="S167" i="5"/>
  <c r="T167" i="5"/>
  <c r="U167" i="5"/>
  <c r="V167" i="5"/>
  <c r="B168" i="5"/>
  <c r="C168" i="5"/>
  <c r="E168" i="5"/>
  <c r="D168" i="5"/>
  <c r="F168" i="5"/>
  <c r="G168" i="5"/>
  <c r="H168" i="5"/>
  <c r="I168" i="5"/>
  <c r="L168" i="5"/>
  <c r="Q168" i="5" s="1"/>
  <c r="M168" i="5"/>
  <c r="R168" i="5" s="1"/>
  <c r="N168" i="5"/>
  <c r="O168" i="5"/>
  <c r="S168" i="5"/>
  <c r="T168" i="5"/>
  <c r="U168" i="5"/>
  <c r="V168" i="5"/>
  <c r="B169" i="5"/>
  <c r="C169" i="5"/>
  <c r="E169" i="5"/>
  <c r="D169" i="5"/>
  <c r="F169" i="5"/>
  <c r="G169" i="5"/>
  <c r="H169" i="5"/>
  <c r="I169" i="5"/>
  <c r="L169" i="5"/>
  <c r="M169" i="5"/>
  <c r="R169" i="5" s="1"/>
  <c r="N169" i="5"/>
  <c r="O169" i="5"/>
  <c r="S169" i="5"/>
  <c r="T169" i="5"/>
  <c r="U169" i="5"/>
  <c r="V169" i="5"/>
  <c r="B170" i="5"/>
  <c r="C170" i="5"/>
  <c r="E170" i="5"/>
  <c r="D170" i="5"/>
  <c r="F170" i="5"/>
  <c r="G170" i="5"/>
  <c r="H170" i="5"/>
  <c r="I170" i="5"/>
  <c r="L170" i="5"/>
  <c r="M170" i="5"/>
  <c r="N170" i="5"/>
  <c r="O170" i="5"/>
  <c r="S170" i="5"/>
  <c r="T170" i="5"/>
  <c r="U170" i="5"/>
  <c r="V170" i="5"/>
  <c r="B171" i="5"/>
  <c r="C171" i="5"/>
  <c r="E171" i="5"/>
  <c r="D171" i="5"/>
  <c r="F171" i="5"/>
  <c r="G171" i="5"/>
  <c r="H171" i="5"/>
  <c r="I171" i="5"/>
  <c r="L171" i="5"/>
  <c r="M171" i="5"/>
  <c r="N171" i="5"/>
  <c r="O171" i="5"/>
  <c r="S171" i="5"/>
  <c r="T171" i="5"/>
  <c r="U171" i="5"/>
  <c r="V171" i="5"/>
  <c r="B172" i="5"/>
  <c r="C172" i="5"/>
  <c r="E172" i="5"/>
  <c r="D172" i="5"/>
  <c r="F172" i="5"/>
  <c r="G172" i="5"/>
  <c r="H172" i="5"/>
  <c r="I172" i="5"/>
  <c r="L172" i="5"/>
  <c r="Q172" i="5" s="1"/>
  <c r="M172" i="5"/>
  <c r="N172" i="5"/>
  <c r="O172" i="5"/>
  <c r="S172" i="5"/>
  <c r="T172" i="5"/>
  <c r="U172" i="5"/>
  <c r="V172" i="5"/>
  <c r="B173" i="5"/>
  <c r="C173" i="5"/>
  <c r="E173" i="5"/>
  <c r="D173" i="5"/>
  <c r="F173" i="5"/>
  <c r="G173" i="5"/>
  <c r="H173" i="5"/>
  <c r="I173" i="5"/>
  <c r="L173" i="5"/>
  <c r="Q173" i="5" s="1"/>
  <c r="M173" i="5"/>
  <c r="N173" i="5"/>
  <c r="O173" i="5"/>
  <c r="S173" i="5"/>
  <c r="T173" i="5"/>
  <c r="U173" i="5"/>
  <c r="V173" i="5"/>
  <c r="B174" i="5"/>
  <c r="C174" i="5"/>
  <c r="E174" i="5"/>
  <c r="D174" i="5"/>
  <c r="F174" i="5"/>
  <c r="G174" i="5"/>
  <c r="H174" i="5"/>
  <c r="I174" i="5"/>
  <c r="L174" i="5"/>
  <c r="Q174" i="5" s="1"/>
  <c r="M174" i="5"/>
  <c r="N174" i="5"/>
  <c r="O174" i="5"/>
  <c r="S174" i="5"/>
  <c r="T174" i="5"/>
  <c r="U174" i="5"/>
  <c r="V174" i="5"/>
  <c r="B175" i="5"/>
  <c r="C175" i="5"/>
  <c r="E175" i="5"/>
  <c r="D175" i="5"/>
  <c r="F175" i="5"/>
  <c r="G175" i="5"/>
  <c r="H175" i="5"/>
  <c r="I175" i="5"/>
  <c r="L175" i="5"/>
  <c r="M175" i="5"/>
  <c r="N175" i="5"/>
  <c r="O175" i="5"/>
  <c r="S175" i="5"/>
  <c r="T175" i="5"/>
  <c r="U175" i="5"/>
  <c r="V175" i="5"/>
  <c r="B176" i="5"/>
  <c r="C176" i="5"/>
  <c r="E176" i="5"/>
  <c r="D176" i="5"/>
  <c r="F176" i="5"/>
  <c r="G176" i="5"/>
  <c r="H176" i="5"/>
  <c r="I176" i="5"/>
  <c r="L176" i="5"/>
  <c r="Q176" i="5" s="1"/>
  <c r="M176" i="5"/>
  <c r="N176" i="5"/>
  <c r="O176" i="5"/>
  <c r="S176" i="5"/>
  <c r="T176" i="5"/>
  <c r="U176" i="5"/>
  <c r="V176" i="5"/>
  <c r="B177" i="5"/>
  <c r="C177" i="5"/>
  <c r="E177" i="5"/>
  <c r="D177" i="5"/>
  <c r="F177" i="5"/>
  <c r="G177" i="5"/>
  <c r="H177" i="5"/>
  <c r="I177" i="5"/>
  <c r="L177" i="5"/>
  <c r="M177" i="5"/>
  <c r="N177" i="5"/>
  <c r="O177" i="5"/>
  <c r="S177" i="5"/>
  <c r="T177" i="5"/>
  <c r="U177" i="5"/>
  <c r="V177" i="5"/>
  <c r="B178" i="5"/>
  <c r="C178" i="5"/>
  <c r="E178" i="5"/>
  <c r="D178" i="5"/>
  <c r="F178" i="5"/>
  <c r="G178" i="5"/>
  <c r="H178" i="5"/>
  <c r="I178" i="5"/>
  <c r="L178" i="5"/>
  <c r="M178" i="5"/>
  <c r="N178" i="5"/>
  <c r="O178" i="5"/>
  <c r="S178" i="5"/>
  <c r="T178" i="5"/>
  <c r="U178" i="5"/>
  <c r="V178" i="5"/>
  <c r="B179" i="5"/>
  <c r="C179" i="5"/>
  <c r="E179" i="5"/>
  <c r="D179" i="5"/>
  <c r="F179" i="5"/>
  <c r="G179" i="5"/>
  <c r="H179" i="5"/>
  <c r="I179" i="5"/>
  <c r="L179" i="5"/>
  <c r="M179" i="5"/>
  <c r="N179" i="5"/>
  <c r="O179" i="5"/>
  <c r="S179" i="5"/>
  <c r="T179" i="5"/>
  <c r="U179" i="5"/>
  <c r="V179" i="5"/>
  <c r="B180" i="5"/>
  <c r="C180" i="5"/>
  <c r="E180" i="5"/>
  <c r="D180" i="5"/>
  <c r="F180" i="5"/>
  <c r="G180" i="5"/>
  <c r="H180" i="5"/>
  <c r="I180" i="5"/>
  <c r="L180" i="5"/>
  <c r="Q180" i="5" s="1"/>
  <c r="M180" i="5"/>
  <c r="R180" i="5" s="1"/>
  <c r="N180" i="5"/>
  <c r="O180" i="5"/>
  <c r="S180" i="5"/>
  <c r="T180" i="5"/>
  <c r="U180" i="5"/>
  <c r="V180" i="5"/>
  <c r="B181" i="5"/>
  <c r="C181" i="5"/>
  <c r="E181" i="5"/>
  <c r="D181" i="5"/>
  <c r="F181" i="5"/>
  <c r="G181" i="5"/>
  <c r="H181" i="5"/>
  <c r="I181" i="5"/>
  <c r="L181" i="5"/>
  <c r="Q181" i="5" s="1"/>
  <c r="M181" i="5"/>
  <c r="R181" i="5" s="1"/>
  <c r="N181" i="5"/>
  <c r="O181" i="5"/>
  <c r="S181" i="5"/>
  <c r="T181" i="5"/>
  <c r="U181" i="5"/>
  <c r="V181" i="5"/>
  <c r="B182" i="5"/>
  <c r="C182" i="5"/>
  <c r="E182" i="5"/>
  <c r="D182" i="5"/>
  <c r="F182" i="5"/>
  <c r="G182" i="5"/>
  <c r="H182" i="5"/>
  <c r="I182" i="5"/>
  <c r="L182" i="5"/>
  <c r="Q182" i="5" s="1"/>
  <c r="M182" i="5"/>
  <c r="N182" i="5"/>
  <c r="O182" i="5"/>
  <c r="S182" i="5"/>
  <c r="T182" i="5"/>
  <c r="U182" i="5"/>
  <c r="V182" i="5"/>
  <c r="B183" i="5"/>
  <c r="C183" i="5"/>
  <c r="E183" i="5"/>
  <c r="D183" i="5"/>
  <c r="F183" i="5"/>
  <c r="G183" i="5"/>
  <c r="H183" i="5"/>
  <c r="I183" i="5"/>
  <c r="L183" i="5"/>
  <c r="M183" i="5"/>
  <c r="N183" i="5"/>
  <c r="O183" i="5"/>
  <c r="S183" i="5"/>
  <c r="T183" i="5"/>
  <c r="U183" i="5"/>
  <c r="V183" i="5"/>
  <c r="B184" i="5"/>
  <c r="C184" i="5"/>
  <c r="E184" i="5"/>
  <c r="D184" i="5"/>
  <c r="F184" i="5"/>
  <c r="G184" i="5"/>
  <c r="H184" i="5"/>
  <c r="I184" i="5"/>
  <c r="L184" i="5"/>
  <c r="Q184" i="5" s="1"/>
  <c r="M184" i="5"/>
  <c r="R184" i="5" s="1"/>
  <c r="N184" i="5"/>
  <c r="O184" i="5"/>
  <c r="S184" i="5"/>
  <c r="T184" i="5"/>
  <c r="U184" i="5"/>
  <c r="V184" i="5"/>
  <c r="B185" i="5"/>
  <c r="C185" i="5"/>
  <c r="E185" i="5"/>
  <c r="D185" i="5"/>
  <c r="F185" i="5"/>
  <c r="G185" i="5"/>
  <c r="H185" i="5"/>
  <c r="I185" i="5"/>
  <c r="L185" i="5"/>
  <c r="M185" i="5"/>
  <c r="R185" i="5" s="1"/>
  <c r="N185" i="5"/>
  <c r="O185" i="5"/>
  <c r="S185" i="5"/>
  <c r="T185" i="5"/>
  <c r="U185" i="5"/>
  <c r="V185" i="5"/>
  <c r="B186" i="5"/>
  <c r="C186" i="5"/>
  <c r="E186" i="5"/>
  <c r="D186" i="5"/>
  <c r="F186" i="5"/>
  <c r="G186" i="5"/>
  <c r="H186" i="5"/>
  <c r="I186" i="5"/>
  <c r="L186" i="5"/>
  <c r="M186" i="5"/>
  <c r="N186" i="5"/>
  <c r="O186" i="5"/>
  <c r="S186" i="5"/>
  <c r="T186" i="5"/>
  <c r="U186" i="5"/>
  <c r="V186" i="5"/>
  <c r="B187" i="5"/>
  <c r="C187" i="5"/>
  <c r="E187" i="5"/>
  <c r="D187" i="5"/>
  <c r="F187" i="5"/>
  <c r="G187" i="5"/>
  <c r="H187" i="5"/>
  <c r="I187" i="5"/>
  <c r="L187" i="5"/>
  <c r="M187" i="5"/>
  <c r="N187" i="5"/>
  <c r="O187" i="5"/>
  <c r="S187" i="5"/>
  <c r="T187" i="5"/>
  <c r="U187" i="5"/>
  <c r="V187" i="5"/>
  <c r="B188" i="5"/>
  <c r="C188" i="5"/>
  <c r="E188" i="5"/>
  <c r="D188" i="5"/>
  <c r="F188" i="5"/>
  <c r="G188" i="5"/>
  <c r="H188" i="5"/>
  <c r="I188" i="5"/>
  <c r="L188" i="5"/>
  <c r="Q188" i="5" s="1"/>
  <c r="M188" i="5"/>
  <c r="N188" i="5"/>
  <c r="O188" i="5"/>
  <c r="S188" i="5"/>
  <c r="T188" i="5"/>
  <c r="U188" i="5"/>
  <c r="V188" i="5"/>
  <c r="B189" i="5"/>
  <c r="C189" i="5"/>
  <c r="E189" i="5"/>
  <c r="D189" i="5"/>
  <c r="F189" i="5"/>
  <c r="G189" i="5"/>
  <c r="H189" i="5"/>
  <c r="I189" i="5"/>
  <c r="L189" i="5"/>
  <c r="Q189" i="5" s="1"/>
  <c r="M189" i="5"/>
  <c r="N189" i="5"/>
  <c r="O189" i="5"/>
  <c r="S189" i="5"/>
  <c r="T189" i="5"/>
  <c r="U189" i="5"/>
  <c r="V189" i="5"/>
  <c r="B190" i="5"/>
  <c r="C190" i="5"/>
  <c r="E190" i="5"/>
  <c r="D190" i="5"/>
  <c r="F190" i="5"/>
  <c r="G190" i="5"/>
  <c r="H190" i="5"/>
  <c r="I190" i="5"/>
  <c r="L190" i="5"/>
  <c r="Q190" i="5" s="1"/>
  <c r="M190" i="5"/>
  <c r="R190" i="5" s="1"/>
  <c r="N190" i="5"/>
  <c r="O190" i="5"/>
  <c r="S190" i="5"/>
  <c r="T190" i="5"/>
  <c r="U190" i="5"/>
  <c r="V190" i="5"/>
  <c r="B191" i="5"/>
  <c r="C191" i="5"/>
  <c r="E191" i="5"/>
  <c r="D191" i="5"/>
  <c r="F191" i="5"/>
  <c r="G191" i="5"/>
  <c r="H191" i="5"/>
  <c r="I191" i="5"/>
  <c r="L191" i="5"/>
  <c r="M191" i="5"/>
  <c r="N191" i="5"/>
  <c r="O191" i="5"/>
  <c r="S191" i="5"/>
  <c r="T191" i="5"/>
  <c r="U191" i="5"/>
  <c r="V191" i="5"/>
  <c r="B192" i="5"/>
  <c r="C192" i="5"/>
  <c r="E192" i="5"/>
  <c r="D192" i="5"/>
  <c r="F192" i="5"/>
  <c r="G192" i="5"/>
  <c r="H192" i="5"/>
  <c r="I192" i="5"/>
  <c r="L192" i="5"/>
  <c r="Q192" i="5" s="1"/>
  <c r="M192" i="5"/>
  <c r="N192" i="5"/>
  <c r="O192" i="5"/>
  <c r="S192" i="5"/>
  <c r="T192" i="5"/>
  <c r="U192" i="5"/>
  <c r="V192" i="5"/>
  <c r="B193" i="5"/>
  <c r="C193" i="5"/>
  <c r="E193" i="5"/>
  <c r="D193" i="5"/>
  <c r="F193" i="5"/>
  <c r="G193" i="5"/>
  <c r="H193" i="5"/>
  <c r="I193" i="5"/>
  <c r="L193" i="5"/>
  <c r="M193" i="5"/>
  <c r="N193" i="5"/>
  <c r="O193" i="5"/>
  <c r="S193" i="5"/>
  <c r="T193" i="5"/>
  <c r="U193" i="5"/>
  <c r="V193" i="5"/>
  <c r="B194" i="5"/>
  <c r="C194" i="5"/>
  <c r="E194" i="5"/>
  <c r="D194" i="5"/>
  <c r="F194" i="5"/>
  <c r="G194" i="5"/>
  <c r="H194" i="5"/>
  <c r="I194" i="5"/>
  <c r="L194" i="5"/>
  <c r="M194" i="5"/>
  <c r="N194" i="5"/>
  <c r="O194" i="5"/>
  <c r="S194" i="5"/>
  <c r="T194" i="5"/>
  <c r="U194" i="5"/>
  <c r="V194" i="5"/>
  <c r="B195" i="5"/>
  <c r="C195" i="5"/>
  <c r="E195" i="5"/>
  <c r="D195" i="5"/>
  <c r="F195" i="5"/>
  <c r="G195" i="5"/>
  <c r="H195" i="5"/>
  <c r="I195" i="5"/>
  <c r="L195" i="5"/>
  <c r="M195" i="5"/>
  <c r="N195" i="5"/>
  <c r="O195" i="5"/>
  <c r="S195" i="5"/>
  <c r="T195" i="5"/>
  <c r="U195" i="5"/>
  <c r="V195" i="5"/>
  <c r="B196" i="5"/>
  <c r="C196" i="5"/>
  <c r="E196" i="5"/>
  <c r="D196" i="5"/>
  <c r="F196" i="5"/>
  <c r="G196" i="5"/>
  <c r="H196" i="5"/>
  <c r="I196" i="5"/>
  <c r="L196" i="5"/>
  <c r="Q196" i="5" s="1"/>
  <c r="M196" i="5"/>
  <c r="R196" i="5" s="1"/>
  <c r="N196" i="5"/>
  <c r="O196" i="5"/>
  <c r="S196" i="5"/>
  <c r="T196" i="5"/>
  <c r="U196" i="5"/>
  <c r="V196" i="5"/>
  <c r="B197" i="5"/>
  <c r="C197" i="5"/>
  <c r="E197" i="5"/>
  <c r="D197" i="5"/>
  <c r="F197" i="5"/>
  <c r="G197" i="5"/>
  <c r="H197" i="5"/>
  <c r="I197" i="5"/>
  <c r="L197" i="5"/>
  <c r="Q197" i="5" s="1"/>
  <c r="M197" i="5"/>
  <c r="R197" i="5" s="1"/>
  <c r="N197" i="5"/>
  <c r="O197" i="5"/>
  <c r="S197" i="5"/>
  <c r="T197" i="5"/>
  <c r="U197" i="5"/>
  <c r="V197" i="5"/>
  <c r="B198" i="5"/>
  <c r="C198" i="5"/>
  <c r="E198" i="5"/>
  <c r="D198" i="5"/>
  <c r="F198" i="5"/>
  <c r="G198" i="5"/>
  <c r="H198" i="5"/>
  <c r="I198" i="5"/>
  <c r="L198" i="5"/>
  <c r="Q198" i="5" s="1"/>
  <c r="M198" i="5"/>
  <c r="N198" i="5"/>
  <c r="O198" i="5"/>
  <c r="S198" i="5"/>
  <c r="T198" i="5"/>
  <c r="U198" i="5"/>
  <c r="V198" i="5"/>
  <c r="B199" i="5"/>
  <c r="C199" i="5"/>
  <c r="E199" i="5"/>
  <c r="D199" i="5"/>
  <c r="F199" i="5"/>
  <c r="G199" i="5"/>
  <c r="H199" i="5"/>
  <c r="I199" i="5"/>
  <c r="L199" i="5"/>
  <c r="M199" i="5"/>
  <c r="N199" i="5"/>
  <c r="O199" i="5"/>
  <c r="S199" i="5"/>
  <c r="T199" i="5"/>
  <c r="U199" i="5"/>
  <c r="V199" i="5"/>
  <c r="B200" i="5"/>
  <c r="C200" i="5"/>
  <c r="E200" i="5"/>
  <c r="D200" i="5"/>
  <c r="F200" i="5"/>
  <c r="G200" i="5"/>
  <c r="H200" i="5"/>
  <c r="I200" i="5"/>
  <c r="L200" i="5"/>
  <c r="Q200" i="5" s="1"/>
  <c r="M200" i="5"/>
  <c r="R200" i="5" s="1"/>
  <c r="N200" i="5"/>
  <c r="O200" i="5"/>
  <c r="S200" i="5"/>
  <c r="T200" i="5"/>
  <c r="U200" i="5"/>
  <c r="V200" i="5"/>
  <c r="B201" i="5"/>
  <c r="C201" i="5"/>
  <c r="E201" i="5"/>
  <c r="D201" i="5"/>
  <c r="F201" i="5"/>
  <c r="G201" i="5"/>
  <c r="H201" i="5"/>
  <c r="I201" i="5"/>
  <c r="L201" i="5"/>
  <c r="M201" i="5"/>
  <c r="R201" i="5" s="1"/>
  <c r="N201" i="5"/>
  <c r="O201" i="5"/>
  <c r="S201" i="5"/>
  <c r="T201" i="5"/>
  <c r="U201" i="5"/>
  <c r="V201" i="5"/>
  <c r="B202" i="5"/>
  <c r="C202" i="5"/>
  <c r="E202" i="5"/>
  <c r="D202" i="5"/>
  <c r="F202" i="5"/>
  <c r="G202" i="5"/>
  <c r="H202" i="5"/>
  <c r="I202" i="5"/>
  <c r="L202" i="5"/>
  <c r="M202" i="5"/>
  <c r="N202" i="5"/>
  <c r="O202" i="5"/>
  <c r="S202" i="5"/>
  <c r="T202" i="5"/>
  <c r="U202" i="5"/>
  <c r="V202" i="5"/>
  <c r="B203" i="5"/>
  <c r="C203" i="5"/>
  <c r="E203" i="5"/>
  <c r="D203" i="5"/>
  <c r="F203" i="5"/>
  <c r="G203" i="5"/>
  <c r="H203" i="5"/>
  <c r="I203" i="5"/>
  <c r="L203" i="5"/>
  <c r="M203" i="5"/>
  <c r="N203" i="5"/>
  <c r="O203" i="5"/>
  <c r="S203" i="5"/>
  <c r="T203" i="5"/>
  <c r="U203" i="5"/>
  <c r="V203" i="5"/>
  <c r="B204" i="5"/>
  <c r="C204" i="5"/>
  <c r="E204" i="5"/>
  <c r="D204" i="5"/>
  <c r="F204" i="5"/>
  <c r="G204" i="5"/>
  <c r="H204" i="5"/>
  <c r="I204" i="5"/>
  <c r="L204" i="5"/>
  <c r="Q204" i="5" s="1"/>
  <c r="M204" i="5"/>
  <c r="N204" i="5"/>
  <c r="O204" i="5"/>
  <c r="S204" i="5"/>
  <c r="T204" i="5"/>
  <c r="U204" i="5"/>
  <c r="V204" i="5"/>
  <c r="B205" i="5"/>
  <c r="C205" i="5"/>
  <c r="E205" i="5"/>
  <c r="D205" i="5"/>
  <c r="F205" i="5"/>
  <c r="G205" i="5"/>
  <c r="H205" i="5"/>
  <c r="I205" i="5"/>
  <c r="L205" i="5"/>
  <c r="Q205" i="5" s="1"/>
  <c r="M205" i="5"/>
  <c r="N205" i="5"/>
  <c r="O205" i="5"/>
  <c r="S205" i="5"/>
  <c r="T205" i="5"/>
  <c r="U205" i="5"/>
  <c r="V205" i="5"/>
  <c r="B206" i="5"/>
  <c r="C206" i="5"/>
  <c r="E206" i="5"/>
  <c r="D206" i="5"/>
  <c r="F206" i="5"/>
  <c r="G206" i="5"/>
  <c r="H206" i="5"/>
  <c r="I206" i="5"/>
  <c r="L206" i="5"/>
  <c r="Q206" i="5" s="1"/>
  <c r="M206" i="5"/>
  <c r="N206" i="5"/>
  <c r="O206" i="5"/>
  <c r="S206" i="5"/>
  <c r="T206" i="5"/>
  <c r="U206" i="5"/>
  <c r="V206" i="5"/>
  <c r="B207" i="5"/>
  <c r="C207" i="5"/>
  <c r="E207" i="5"/>
  <c r="D207" i="5"/>
  <c r="F207" i="5"/>
  <c r="G207" i="5"/>
  <c r="H207" i="5"/>
  <c r="I207" i="5"/>
  <c r="L207" i="5"/>
  <c r="M207" i="5"/>
  <c r="N207" i="5"/>
  <c r="O207" i="5"/>
  <c r="S207" i="5"/>
  <c r="T207" i="5"/>
  <c r="U207" i="5"/>
  <c r="V207" i="5"/>
  <c r="B208" i="5"/>
  <c r="C208" i="5"/>
  <c r="E208" i="5"/>
  <c r="D208" i="5"/>
  <c r="F208" i="5"/>
  <c r="G208" i="5"/>
  <c r="H208" i="5"/>
  <c r="I208" i="5"/>
  <c r="L208" i="5"/>
  <c r="Q208" i="5" s="1"/>
  <c r="M208" i="5"/>
  <c r="N208" i="5"/>
  <c r="O208" i="5"/>
  <c r="S208" i="5"/>
  <c r="T208" i="5"/>
  <c r="U208" i="5"/>
  <c r="V208" i="5"/>
  <c r="B209" i="5"/>
  <c r="C209" i="5"/>
  <c r="E209" i="5"/>
  <c r="D209" i="5"/>
  <c r="F209" i="5"/>
  <c r="G209" i="5"/>
  <c r="H209" i="5"/>
  <c r="I209" i="5"/>
  <c r="L209" i="5"/>
  <c r="M209" i="5"/>
  <c r="N209" i="5"/>
  <c r="O209" i="5"/>
  <c r="S209" i="5"/>
  <c r="T209" i="5"/>
  <c r="U209" i="5"/>
  <c r="V209" i="5"/>
  <c r="B210" i="5"/>
  <c r="C210" i="5"/>
  <c r="E210" i="5"/>
  <c r="D210" i="5"/>
  <c r="F210" i="5"/>
  <c r="G210" i="5"/>
  <c r="H210" i="5"/>
  <c r="I210" i="5"/>
  <c r="L210" i="5"/>
  <c r="M210" i="5"/>
  <c r="N210" i="5"/>
  <c r="O210" i="5"/>
  <c r="S210" i="5"/>
  <c r="T210" i="5"/>
  <c r="U210" i="5"/>
  <c r="V210" i="5"/>
  <c r="B211" i="5"/>
  <c r="C211" i="5"/>
  <c r="E211" i="5"/>
  <c r="D211" i="5"/>
  <c r="F211" i="5"/>
  <c r="G211" i="5"/>
  <c r="H211" i="5"/>
  <c r="I211" i="5"/>
  <c r="L211" i="5"/>
  <c r="M211" i="5"/>
  <c r="N211" i="5"/>
  <c r="O211" i="5"/>
  <c r="S211" i="5"/>
  <c r="T211" i="5"/>
  <c r="U211" i="5"/>
  <c r="V211" i="5"/>
  <c r="B212" i="5"/>
  <c r="C212" i="5"/>
  <c r="E212" i="5"/>
  <c r="D212" i="5"/>
  <c r="F212" i="5"/>
  <c r="G212" i="5"/>
  <c r="H212" i="5"/>
  <c r="I212" i="5"/>
  <c r="L212" i="5"/>
  <c r="Q212" i="5" s="1"/>
  <c r="M212" i="5"/>
  <c r="R212" i="5" s="1"/>
  <c r="N212" i="5"/>
  <c r="O212" i="5"/>
  <c r="S212" i="5"/>
  <c r="T212" i="5"/>
  <c r="U212" i="5"/>
  <c r="V212" i="5"/>
  <c r="B213" i="5"/>
  <c r="C213" i="5"/>
  <c r="E213" i="5"/>
  <c r="D213" i="5"/>
  <c r="F213" i="5"/>
  <c r="G213" i="5"/>
  <c r="H213" i="5"/>
  <c r="I213" i="5"/>
  <c r="L213" i="5"/>
  <c r="Q213" i="5" s="1"/>
  <c r="M213" i="5"/>
  <c r="R213" i="5" s="1"/>
  <c r="N213" i="5"/>
  <c r="O213" i="5"/>
  <c r="S213" i="5"/>
  <c r="T213" i="5"/>
  <c r="U213" i="5"/>
  <c r="V213" i="5"/>
  <c r="B214" i="5"/>
  <c r="C214" i="5"/>
  <c r="E214" i="5"/>
  <c r="D214" i="5"/>
  <c r="F214" i="5"/>
  <c r="G214" i="5"/>
  <c r="H214" i="5"/>
  <c r="I214" i="5"/>
  <c r="L214" i="5"/>
  <c r="Q214" i="5" s="1"/>
  <c r="M214" i="5"/>
  <c r="N214" i="5"/>
  <c r="O214" i="5"/>
  <c r="S214" i="5"/>
  <c r="T214" i="5"/>
  <c r="U214" i="5"/>
  <c r="V214" i="5"/>
  <c r="B215" i="5"/>
  <c r="C215" i="5"/>
  <c r="E215" i="5"/>
  <c r="D215" i="5"/>
  <c r="F215" i="5"/>
  <c r="G215" i="5"/>
  <c r="H215" i="5"/>
  <c r="I215" i="5"/>
  <c r="L215" i="5"/>
  <c r="M215" i="5"/>
  <c r="N215" i="5"/>
  <c r="O215" i="5"/>
  <c r="S215" i="5"/>
  <c r="T215" i="5"/>
  <c r="U215" i="5"/>
  <c r="V215" i="5"/>
  <c r="B216" i="5"/>
  <c r="C216" i="5"/>
  <c r="E216" i="5"/>
  <c r="D216" i="5"/>
  <c r="F216" i="5"/>
  <c r="G216" i="5"/>
  <c r="H216" i="5"/>
  <c r="I216" i="5"/>
  <c r="L216" i="5"/>
  <c r="Q216" i="5" s="1"/>
  <c r="M216" i="5"/>
  <c r="R216" i="5" s="1"/>
  <c r="N216" i="5"/>
  <c r="O216" i="5"/>
  <c r="S216" i="5"/>
  <c r="T216" i="5"/>
  <c r="U216" i="5"/>
  <c r="V216" i="5"/>
  <c r="B217" i="5"/>
  <c r="C217" i="5"/>
  <c r="E217" i="5"/>
  <c r="D217" i="5"/>
  <c r="F217" i="5"/>
  <c r="G217" i="5"/>
  <c r="H217" i="5"/>
  <c r="I217" i="5"/>
  <c r="L217" i="5"/>
  <c r="M217" i="5"/>
  <c r="R217" i="5" s="1"/>
  <c r="N217" i="5"/>
  <c r="O217" i="5"/>
  <c r="S217" i="5"/>
  <c r="T217" i="5"/>
  <c r="U217" i="5"/>
  <c r="V217" i="5"/>
  <c r="B218" i="5"/>
  <c r="C218" i="5"/>
  <c r="E218" i="5"/>
  <c r="D218" i="5"/>
  <c r="F218" i="5"/>
  <c r="G218" i="5"/>
  <c r="H218" i="5"/>
  <c r="I218" i="5"/>
  <c r="L218" i="5"/>
  <c r="M218" i="5"/>
  <c r="N218" i="5"/>
  <c r="O218" i="5"/>
  <c r="S218" i="5"/>
  <c r="T218" i="5"/>
  <c r="U218" i="5"/>
  <c r="V218" i="5"/>
  <c r="B219" i="5"/>
  <c r="C219" i="5"/>
  <c r="E219" i="5"/>
  <c r="D219" i="5"/>
  <c r="F219" i="5"/>
  <c r="G219" i="5"/>
  <c r="H219" i="5"/>
  <c r="I219" i="5"/>
  <c r="L219" i="5"/>
  <c r="M219" i="5"/>
  <c r="N219" i="5"/>
  <c r="O219" i="5"/>
  <c r="S219" i="5"/>
  <c r="T219" i="5"/>
  <c r="U219" i="5"/>
  <c r="V219" i="5"/>
  <c r="B220" i="5"/>
  <c r="C220" i="5"/>
  <c r="E220" i="5"/>
  <c r="D220" i="5"/>
  <c r="F220" i="5"/>
  <c r="G220" i="5"/>
  <c r="H220" i="5"/>
  <c r="I220" i="5"/>
  <c r="L220" i="5"/>
  <c r="Q220" i="5" s="1"/>
  <c r="M220" i="5"/>
  <c r="N220" i="5"/>
  <c r="O220" i="5"/>
  <c r="S220" i="5"/>
  <c r="T220" i="5"/>
  <c r="U220" i="5"/>
  <c r="V220" i="5"/>
  <c r="B221" i="5"/>
  <c r="C221" i="5"/>
  <c r="E221" i="5"/>
  <c r="D221" i="5"/>
  <c r="F221" i="5"/>
  <c r="G221" i="5"/>
  <c r="H221" i="5"/>
  <c r="I221" i="5"/>
  <c r="L221" i="5"/>
  <c r="Q221" i="5" s="1"/>
  <c r="M221" i="5"/>
  <c r="N221" i="5"/>
  <c r="O221" i="5"/>
  <c r="S221" i="5"/>
  <c r="T221" i="5"/>
  <c r="U221" i="5"/>
  <c r="V221" i="5"/>
  <c r="B222" i="5"/>
  <c r="C222" i="5"/>
  <c r="E222" i="5"/>
  <c r="D222" i="5"/>
  <c r="F222" i="5"/>
  <c r="G222" i="5"/>
  <c r="H222" i="5"/>
  <c r="I222" i="5"/>
  <c r="L222" i="5"/>
  <c r="Q222" i="5" s="1"/>
  <c r="M222" i="5"/>
  <c r="R222" i="5" s="1"/>
  <c r="N222" i="5"/>
  <c r="O222" i="5"/>
  <c r="S222" i="5"/>
  <c r="T222" i="5"/>
  <c r="U222" i="5"/>
  <c r="V222" i="5"/>
  <c r="B223" i="5"/>
  <c r="C223" i="5"/>
  <c r="E223" i="5"/>
  <c r="D223" i="5"/>
  <c r="F223" i="5"/>
  <c r="G223" i="5"/>
  <c r="H223" i="5"/>
  <c r="I223" i="5"/>
  <c r="L223" i="5"/>
  <c r="M223" i="5"/>
  <c r="N223" i="5"/>
  <c r="O223" i="5"/>
  <c r="S223" i="5"/>
  <c r="T223" i="5"/>
  <c r="U223" i="5"/>
  <c r="V223" i="5"/>
  <c r="B224" i="5"/>
  <c r="C224" i="5"/>
  <c r="E224" i="5"/>
  <c r="D224" i="5"/>
  <c r="F224" i="5"/>
  <c r="G224" i="5"/>
  <c r="H224" i="5"/>
  <c r="I224" i="5"/>
  <c r="L224" i="5"/>
  <c r="Q224" i="5" s="1"/>
  <c r="M224" i="5"/>
  <c r="N224" i="5"/>
  <c r="O224" i="5"/>
  <c r="S224" i="5"/>
  <c r="T224" i="5"/>
  <c r="U224" i="5"/>
  <c r="V224" i="5"/>
  <c r="B225" i="5"/>
  <c r="C225" i="5"/>
  <c r="E225" i="5"/>
  <c r="D225" i="5"/>
  <c r="F225" i="5"/>
  <c r="G225" i="5"/>
  <c r="H225" i="5"/>
  <c r="I225" i="5"/>
  <c r="L225" i="5"/>
  <c r="M225" i="5"/>
  <c r="N225" i="5"/>
  <c r="O225" i="5"/>
  <c r="S225" i="5"/>
  <c r="T225" i="5"/>
  <c r="U225" i="5"/>
  <c r="V225" i="5"/>
  <c r="B226" i="5"/>
  <c r="C226" i="5"/>
  <c r="E226" i="5"/>
  <c r="D226" i="5"/>
  <c r="F226" i="5"/>
  <c r="G226" i="5"/>
  <c r="H226" i="5"/>
  <c r="I226" i="5"/>
  <c r="L226" i="5"/>
  <c r="M226" i="5"/>
  <c r="N226" i="5"/>
  <c r="O226" i="5"/>
  <c r="S226" i="5"/>
  <c r="T226" i="5"/>
  <c r="U226" i="5"/>
  <c r="V226" i="5"/>
  <c r="B227" i="5"/>
  <c r="C227" i="5"/>
  <c r="E227" i="5"/>
  <c r="D227" i="5"/>
  <c r="F227" i="5"/>
  <c r="G227" i="5"/>
  <c r="H227" i="5"/>
  <c r="I227" i="5"/>
  <c r="L227" i="5"/>
  <c r="M227" i="5"/>
  <c r="N227" i="5"/>
  <c r="O227" i="5"/>
  <c r="S227" i="5"/>
  <c r="T227" i="5"/>
  <c r="U227" i="5"/>
  <c r="V227" i="5"/>
  <c r="B228" i="5"/>
  <c r="C228" i="5"/>
  <c r="E228" i="5"/>
  <c r="D228" i="5"/>
  <c r="F228" i="5"/>
  <c r="G228" i="5"/>
  <c r="H228" i="5"/>
  <c r="I228" i="5"/>
  <c r="L228" i="5"/>
  <c r="Q228" i="5" s="1"/>
  <c r="M228" i="5"/>
  <c r="R228" i="5" s="1"/>
  <c r="N228" i="5"/>
  <c r="O228" i="5"/>
  <c r="S228" i="5"/>
  <c r="T228" i="5"/>
  <c r="U228" i="5"/>
  <c r="V228" i="5"/>
  <c r="B229" i="5"/>
  <c r="C229" i="5"/>
  <c r="E229" i="5"/>
  <c r="D229" i="5"/>
  <c r="F229" i="5"/>
  <c r="G229" i="5"/>
  <c r="H229" i="5"/>
  <c r="I229" i="5"/>
  <c r="L229" i="5"/>
  <c r="Q229" i="5" s="1"/>
  <c r="M229" i="5"/>
  <c r="R229" i="5" s="1"/>
  <c r="N229" i="5"/>
  <c r="O229" i="5"/>
  <c r="S229" i="5"/>
  <c r="T229" i="5"/>
  <c r="U229" i="5"/>
  <c r="V229" i="5"/>
  <c r="B230" i="5"/>
  <c r="C230" i="5"/>
  <c r="E230" i="5"/>
  <c r="D230" i="5"/>
  <c r="F230" i="5"/>
  <c r="G230" i="5"/>
  <c r="H230" i="5"/>
  <c r="I230" i="5"/>
  <c r="L230" i="5"/>
  <c r="Q230" i="5" s="1"/>
  <c r="M230" i="5"/>
  <c r="N230" i="5"/>
  <c r="O230" i="5"/>
  <c r="S230" i="5"/>
  <c r="T230" i="5"/>
  <c r="U230" i="5"/>
  <c r="V230" i="5"/>
  <c r="B231" i="5"/>
  <c r="C231" i="5"/>
  <c r="E231" i="5"/>
  <c r="D231" i="5"/>
  <c r="F231" i="5"/>
  <c r="G231" i="5"/>
  <c r="H231" i="5"/>
  <c r="I231" i="5"/>
  <c r="L231" i="5"/>
  <c r="M231" i="5"/>
  <c r="N231" i="5"/>
  <c r="O231" i="5"/>
  <c r="S231" i="5"/>
  <c r="T231" i="5"/>
  <c r="U231" i="5"/>
  <c r="V231" i="5"/>
  <c r="B232" i="5"/>
  <c r="C232" i="5"/>
  <c r="E232" i="5"/>
  <c r="D232" i="5"/>
  <c r="F232" i="5"/>
  <c r="G232" i="5"/>
  <c r="H232" i="5"/>
  <c r="I232" i="5"/>
  <c r="L232" i="5"/>
  <c r="Q232" i="5" s="1"/>
  <c r="M232" i="5"/>
  <c r="R232" i="5" s="1"/>
  <c r="N232" i="5"/>
  <c r="O232" i="5"/>
  <c r="S232" i="5"/>
  <c r="T232" i="5"/>
  <c r="U232" i="5"/>
  <c r="V232" i="5"/>
  <c r="B233" i="5"/>
  <c r="C233" i="5"/>
  <c r="E233" i="5"/>
  <c r="D233" i="5"/>
  <c r="F233" i="5"/>
  <c r="G233" i="5"/>
  <c r="H233" i="5"/>
  <c r="I233" i="5"/>
  <c r="L233" i="5"/>
  <c r="M233" i="5"/>
  <c r="R233" i="5" s="1"/>
  <c r="N233" i="5"/>
  <c r="O233" i="5"/>
  <c r="S233" i="5"/>
  <c r="T233" i="5"/>
  <c r="U233" i="5"/>
  <c r="V233" i="5"/>
  <c r="B3" i="5"/>
  <c r="R343" i="5" l="1"/>
  <c r="J465" i="5"/>
  <c r="Q463" i="5"/>
  <c r="Q457" i="5"/>
  <c r="P455" i="5"/>
  <c r="J459" i="5"/>
  <c r="Q199" i="5"/>
  <c r="Q191" i="5"/>
  <c r="Q167" i="5"/>
  <c r="Q159" i="5"/>
  <c r="Q151" i="5"/>
  <c r="Q135" i="5"/>
  <c r="Q127" i="5"/>
  <c r="Q119" i="5"/>
  <c r="Q111" i="5"/>
  <c r="Q103" i="5"/>
  <c r="Q95" i="5"/>
  <c r="Q87" i="5"/>
  <c r="Q79" i="5"/>
  <c r="Q71" i="5"/>
  <c r="Q63" i="5"/>
  <c r="Q55" i="5"/>
  <c r="Q47" i="5"/>
  <c r="Q39" i="5"/>
  <c r="Q31" i="5"/>
  <c r="Q23" i="5"/>
  <c r="Q15" i="5"/>
  <c r="Q7" i="5"/>
  <c r="J468" i="5"/>
  <c r="R467" i="5"/>
  <c r="P459" i="5"/>
  <c r="Q231" i="5"/>
  <c r="Q223" i="5"/>
  <c r="Q215" i="5"/>
  <c r="Q207" i="5"/>
  <c r="Q183" i="5"/>
  <c r="Q175" i="5"/>
  <c r="Q143" i="5"/>
  <c r="Q315" i="5"/>
  <c r="Q307" i="5"/>
  <c r="Q299" i="5"/>
  <c r="Q291" i="5"/>
  <c r="Q283" i="5"/>
  <c r="Q275" i="5"/>
  <c r="R468" i="5"/>
  <c r="P465" i="5"/>
  <c r="P464" i="5"/>
  <c r="R463" i="5"/>
  <c r="P458" i="5"/>
  <c r="R452" i="5"/>
  <c r="Q282" i="5"/>
  <c r="Q274" i="5"/>
  <c r="Q441" i="5"/>
  <c r="Q393" i="5"/>
  <c r="Q377" i="5"/>
  <c r="Q369" i="5"/>
  <c r="Q361" i="5"/>
  <c r="Q353" i="5"/>
  <c r="Q345" i="5"/>
  <c r="Q337" i="5"/>
  <c r="Q329" i="5"/>
  <c r="Q321" i="5"/>
  <c r="Q313" i="5"/>
  <c r="Q305" i="5"/>
  <c r="Q297" i="5"/>
  <c r="Q289" i="5"/>
  <c r="Q281" i="5"/>
  <c r="Q273" i="5"/>
  <c r="Q265" i="5"/>
  <c r="Q249" i="5"/>
  <c r="Q225" i="5"/>
  <c r="Q217" i="5"/>
  <c r="Q193" i="5"/>
  <c r="Q185" i="5"/>
  <c r="Q161" i="5"/>
  <c r="Q153" i="5"/>
  <c r="Q121" i="5"/>
  <c r="Q97" i="5"/>
  <c r="Q89" i="5"/>
  <c r="Q65" i="5"/>
  <c r="Q57" i="5"/>
  <c r="Q33" i="5"/>
  <c r="Q25" i="5"/>
  <c r="J467" i="5"/>
  <c r="Q464" i="5"/>
  <c r="P461" i="5"/>
  <c r="J454" i="5"/>
  <c r="Q467" i="5"/>
  <c r="J460" i="5"/>
  <c r="P454" i="5"/>
  <c r="P468" i="5"/>
  <c r="R466" i="5"/>
  <c r="P460" i="5"/>
  <c r="R458" i="5"/>
  <c r="P452" i="5"/>
  <c r="R464" i="5"/>
  <c r="Q461" i="5"/>
  <c r="R456" i="5"/>
  <c r="Q453" i="5"/>
  <c r="R462" i="5"/>
  <c r="Q459" i="5"/>
  <c r="R454" i="5"/>
  <c r="Q451" i="5"/>
  <c r="Q443" i="5"/>
  <c r="Q435" i="5"/>
  <c r="Q427" i="5"/>
  <c r="Q419" i="5"/>
  <c r="Q411" i="5"/>
  <c r="Q403" i="5"/>
  <c r="Q395" i="5"/>
  <c r="Q387" i="5"/>
  <c r="Q379" i="5"/>
  <c r="Q371" i="5"/>
  <c r="R363" i="5"/>
  <c r="Q355" i="5"/>
  <c r="Q347" i="5"/>
  <c r="Q339" i="5"/>
  <c r="Q331" i="5"/>
  <c r="Q323" i="5"/>
  <c r="Q267" i="5"/>
  <c r="Q259" i="5"/>
  <c r="Q251" i="5"/>
  <c r="Q243" i="5"/>
  <c r="Q235" i="5"/>
  <c r="Q227" i="5"/>
  <c r="Q219" i="5"/>
  <c r="Q211" i="5"/>
  <c r="Q203" i="5"/>
  <c r="Q195" i="5"/>
  <c r="Q187" i="5"/>
  <c r="Q179" i="5"/>
  <c r="Q171" i="5"/>
  <c r="Q163" i="5"/>
  <c r="Q155" i="5"/>
  <c r="Q147" i="5"/>
  <c r="Q139" i="5"/>
  <c r="Q131" i="5"/>
  <c r="Q123" i="5"/>
  <c r="Q115" i="5"/>
  <c r="Q107" i="5"/>
  <c r="Q99" i="5"/>
  <c r="Q91" i="5"/>
  <c r="Q83" i="5"/>
  <c r="Q75" i="5"/>
  <c r="Q67" i="5"/>
  <c r="Q59" i="5"/>
  <c r="Q51" i="5"/>
  <c r="Q43" i="5"/>
  <c r="Q35" i="5"/>
  <c r="Q27" i="5"/>
  <c r="Q19" i="5"/>
  <c r="Q11" i="5"/>
  <c r="Q449" i="5"/>
  <c r="Q433" i="5"/>
  <c r="Q425" i="5"/>
  <c r="Q409" i="5"/>
  <c r="Q401" i="5"/>
  <c r="Q385" i="5"/>
  <c r="Q257" i="5"/>
  <c r="Q241" i="5"/>
  <c r="Q233" i="5"/>
  <c r="Q209" i="5"/>
  <c r="Q201" i="5"/>
  <c r="Q177" i="5"/>
  <c r="Q169" i="5"/>
  <c r="Q145" i="5"/>
  <c r="Q137" i="5"/>
  <c r="Q113" i="5"/>
  <c r="Q105" i="5"/>
  <c r="Q81" i="5"/>
  <c r="Q73" i="5"/>
  <c r="Q49" i="5"/>
  <c r="Q41" i="5"/>
  <c r="Q17" i="5"/>
  <c r="Q9" i="5"/>
  <c r="Q448" i="5"/>
  <c r="Q408" i="5"/>
  <c r="P210" i="5"/>
  <c r="P202" i="5"/>
  <c r="Q446" i="5"/>
  <c r="Q422" i="5"/>
  <c r="Q414" i="5"/>
  <c r="Q382" i="5"/>
  <c r="Q358" i="5"/>
  <c r="Q318" i="5"/>
  <c r="Q450" i="5"/>
  <c r="Q442" i="5"/>
  <c r="Q434" i="5"/>
  <c r="Q426" i="5"/>
  <c r="Q418" i="5"/>
  <c r="Q410" i="5"/>
  <c r="Q402" i="5"/>
  <c r="Q394" i="5"/>
  <c r="Q386" i="5"/>
  <c r="Q378" i="5"/>
  <c r="Q370" i="5"/>
  <c r="Q362" i="5"/>
  <c r="Q354" i="5"/>
  <c r="Q346" i="5"/>
  <c r="Q338" i="5"/>
  <c r="Q330" i="5"/>
  <c r="Q322" i="5"/>
  <c r="Q314" i="5"/>
  <c r="Q306" i="5"/>
  <c r="Q298" i="5"/>
  <c r="Q290" i="5"/>
  <c r="Q266" i="5"/>
  <c r="Q258" i="5"/>
  <c r="Q250" i="5"/>
  <c r="Q242" i="5"/>
  <c r="Q234" i="5"/>
  <c r="Q226" i="5"/>
  <c r="Q218" i="5"/>
  <c r="Q210" i="5"/>
  <c r="Q202" i="5"/>
  <c r="Q194" i="5"/>
  <c r="Q186" i="5"/>
  <c r="Q178" i="5"/>
  <c r="Q170" i="5"/>
  <c r="Q162" i="5"/>
  <c r="Q154" i="5"/>
  <c r="Q146" i="5"/>
  <c r="Q138" i="5"/>
  <c r="Q130" i="5"/>
  <c r="Q122" i="5"/>
  <c r="Q114" i="5"/>
  <c r="Q106" i="5"/>
  <c r="Q98" i="5"/>
  <c r="Q90" i="5"/>
  <c r="Q82" i="5"/>
  <c r="Q74" i="5"/>
  <c r="Q66" i="5"/>
  <c r="Q58" i="5"/>
  <c r="Q50" i="5"/>
  <c r="Q42" i="5"/>
  <c r="Q34" i="5"/>
  <c r="Q26" i="5"/>
  <c r="Q18" i="5"/>
  <c r="Q10" i="5"/>
  <c r="Q447" i="5"/>
  <c r="Q439" i="5"/>
  <c r="Q431" i="5"/>
  <c r="Q423" i="5"/>
  <c r="Q415" i="5"/>
  <c r="Q407" i="5"/>
  <c r="Q399" i="5"/>
  <c r="Q391" i="5"/>
  <c r="Q383" i="5"/>
  <c r="Q375" i="5"/>
  <c r="Q367" i="5"/>
  <c r="Q359" i="5"/>
  <c r="Q351" i="5"/>
  <c r="Q343" i="5"/>
  <c r="Q335" i="5"/>
  <c r="Q327" i="5"/>
  <c r="Q319" i="5"/>
  <c r="Q311" i="5"/>
  <c r="Q303" i="5"/>
  <c r="Q295" i="5"/>
  <c r="Q287" i="5"/>
  <c r="Q279" i="5"/>
  <c r="Q271" i="5"/>
  <c r="Q263" i="5"/>
  <c r="Q255" i="5"/>
  <c r="Q247" i="5"/>
  <c r="Q239" i="5"/>
  <c r="R281" i="5"/>
  <c r="Q363" i="5"/>
  <c r="R179" i="5"/>
  <c r="R147" i="5"/>
  <c r="R115" i="5"/>
  <c r="R83" i="5"/>
  <c r="R51" i="5"/>
  <c r="R19" i="5"/>
  <c r="R10" i="5"/>
  <c r="R243" i="5"/>
  <c r="R450" i="5"/>
  <c r="R442" i="5"/>
  <c r="R434" i="5"/>
  <c r="R427" i="5"/>
  <c r="R423" i="5"/>
  <c r="R419" i="5"/>
  <c r="R418" i="5"/>
  <c r="R411" i="5"/>
  <c r="R410" i="5"/>
  <c r="R407" i="5"/>
  <c r="R403" i="5"/>
  <c r="R399" i="5"/>
  <c r="R395" i="5"/>
  <c r="R394" i="5"/>
  <c r="R391" i="5"/>
  <c r="R387" i="5"/>
  <c r="R386" i="5"/>
  <c r="R379" i="5"/>
  <c r="R378" i="5"/>
  <c r="R375" i="5"/>
  <c r="R371" i="5"/>
  <c r="R367" i="5"/>
  <c r="R362" i="5"/>
  <c r="R359" i="5"/>
  <c r="R355" i="5"/>
  <c r="R354" i="5"/>
  <c r="R347" i="5"/>
  <c r="R327" i="5"/>
  <c r="R311" i="5"/>
  <c r="R307" i="5"/>
  <c r="R275" i="5"/>
  <c r="R271" i="5"/>
  <c r="R211" i="5"/>
  <c r="R221" i="5"/>
  <c r="R425" i="5"/>
  <c r="R420" i="5"/>
  <c r="R449" i="5"/>
  <c r="R445" i="5"/>
  <c r="R441" i="5"/>
  <c r="R437" i="5"/>
  <c r="R433" i="5"/>
  <c r="R429" i="5"/>
  <c r="R400" i="5"/>
  <c r="R368" i="5"/>
  <c r="R340" i="5"/>
  <c r="R331" i="5"/>
  <c r="R322" i="5"/>
  <c r="R303" i="5"/>
  <c r="R282" i="5"/>
  <c r="R250" i="5"/>
  <c r="R239" i="5"/>
  <c r="R218" i="5"/>
  <c r="R207" i="5"/>
  <c r="R186" i="5"/>
  <c r="R175" i="5"/>
  <c r="R154" i="5"/>
  <c r="R143" i="5"/>
  <c r="R122" i="5"/>
  <c r="R111" i="5"/>
  <c r="R90" i="5"/>
  <c r="R79" i="5"/>
  <c r="R58" i="5"/>
  <c r="R47" i="5"/>
  <c r="R26" i="5"/>
  <c r="R15" i="5"/>
  <c r="R226" i="5"/>
  <c r="R424" i="5"/>
  <c r="R412" i="5"/>
  <c r="R380" i="5"/>
  <c r="R348" i="5"/>
  <c r="R312" i="5"/>
  <c r="R448" i="5"/>
  <c r="R444" i="5"/>
  <c r="R440" i="5"/>
  <c r="R436" i="5"/>
  <c r="R432" i="5"/>
  <c r="R428" i="5"/>
  <c r="R392" i="5"/>
  <c r="R360" i="5"/>
  <c r="R339" i="5"/>
  <c r="R330" i="5"/>
  <c r="R302" i="5"/>
  <c r="R291" i="5"/>
  <c r="R259" i="5"/>
  <c r="R238" i="5"/>
  <c r="R227" i="5"/>
  <c r="R206" i="5"/>
  <c r="R195" i="5"/>
  <c r="R174" i="5"/>
  <c r="R163" i="5"/>
  <c r="R142" i="5"/>
  <c r="R131" i="5"/>
  <c r="R110" i="5"/>
  <c r="R99" i="5"/>
  <c r="R78" i="5"/>
  <c r="R67" i="5"/>
  <c r="R46" i="5"/>
  <c r="R35" i="5"/>
  <c r="R14" i="5"/>
  <c r="R231" i="5"/>
  <c r="R224" i="5"/>
  <c r="R404" i="5"/>
  <c r="R372" i="5"/>
  <c r="R225" i="5"/>
  <c r="R451" i="5"/>
  <c r="R447" i="5"/>
  <c r="R443" i="5"/>
  <c r="R439" i="5"/>
  <c r="R435" i="5"/>
  <c r="R431" i="5"/>
  <c r="R422" i="5"/>
  <c r="R416" i="5"/>
  <c r="R384" i="5"/>
  <c r="R352" i="5"/>
  <c r="R308" i="5"/>
  <c r="R298" i="5"/>
  <c r="R287" i="5"/>
  <c r="R266" i="5"/>
  <c r="R255" i="5"/>
  <c r="R234" i="5"/>
  <c r="R223" i="5"/>
  <c r="R202" i="5"/>
  <c r="R191" i="5"/>
  <c r="R170" i="5"/>
  <c r="R159" i="5"/>
  <c r="R138" i="5"/>
  <c r="R127" i="5"/>
  <c r="R106" i="5"/>
  <c r="R95" i="5"/>
  <c r="R74" i="5"/>
  <c r="R63" i="5"/>
  <c r="R42" i="5"/>
  <c r="R31" i="5"/>
  <c r="R426" i="5"/>
  <c r="R396" i="5"/>
  <c r="R364" i="5"/>
  <c r="R344" i="5"/>
  <c r="R335" i="5"/>
  <c r="R326" i="5"/>
  <c r="R230" i="5"/>
  <c r="R220" i="5"/>
  <c r="R219" i="5"/>
  <c r="R215" i="5"/>
  <c r="R214" i="5"/>
  <c r="R210" i="5"/>
  <c r="R209" i="5"/>
  <c r="R208" i="5"/>
  <c r="R205" i="5"/>
  <c r="R204" i="5"/>
  <c r="R203" i="5"/>
  <c r="R199" i="5"/>
  <c r="R198" i="5"/>
  <c r="R194" i="5"/>
  <c r="R193" i="5"/>
  <c r="R192" i="5"/>
  <c r="R189" i="5"/>
  <c r="R188" i="5"/>
  <c r="R187" i="5"/>
  <c r="R183" i="5"/>
  <c r="R182" i="5"/>
  <c r="R178" i="5"/>
  <c r="R177" i="5"/>
  <c r="R176" i="5"/>
  <c r="R173" i="5"/>
  <c r="R172" i="5"/>
  <c r="R171" i="5"/>
  <c r="R167" i="5"/>
  <c r="R166" i="5"/>
  <c r="R162" i="5"/>
  <c r="R161" i="5"/>
  <c r="R160" i="5"/>
  <c r="R157" i="5"/>
  <c r="R156" i="5"/>
  <c r="R155" i="5"/>
  <c r="R151" i="5"/>
  <c r="R150" i="5"/>
  <c r="R146" i="5"/>
  <c r="R145" i="5"/>
  <c r="R144" i="5"/>
  <c r="R141" i="5"/>
  <c r="R140" i="5"/>
  <c r="R139" i="5"/>
  <c r="R135" i="5"/>
  <c r="R134" i="5"/>
  <c r="R130" i="5"/>
  <c r="R129" i="5"/>
  <c r="R128" i="5"/>
  <c r="R125" i="5"/>
  <c r="R124" i="5"/>
  <c r="R123" i="5"/>
  <c r="R119" i="5"/>
  <c r="R118" i="5"/>
  <c r="R114" i="5"/>
  <c r="R113" i="5"/>
  <c r="R112" i="5"/>
  <c r="R109" i="5"/>
  <c r="R108" i="5"/>
  <c r="R107" i="5"/>
  <c r="R103" i="5"/>
  <c r="R102" i="5"/>
  <c r="R98" i="5"/>
  <c r="R97" i="5"/>
  <c r="R96" i="5"/>
  <c r="R93" i="5"/>
  <c r="R92" i="5"/>
  <c r="R91" i="5"/>
  <c r="R87" i="5"/>
  <c r="R86" i="5"/>
  <c r="R82" i="5"/>
  <c r="R81" i="5"/>
  <c r="R80" i="5"/>
  <c r="R77" i="5"/>
  <c r="R76" i="5"/>
  <c r="R75" i="5"/>
  <c r="R71" i="5"/>
  <c r="R70" i="5"/>
  <c r="R66" i="5"/>
  <c r="R65" i="5"/>
  <c r="R64" i="5"/>
  <c r="R61" i="5"/>
  <c r="R60" i="5"/>
  <c r="R59" i="5"/>
  <c r="R55" i="5"/>
  <c r="R54" i="5"/>
  <c r="R50" i="5"/>
  <c r="R49" i="5"/>
  <c r="R48" i="5"/>
  <c r="R45" i="5"/>
  <c r="R44" i="5"/>
  <c r="R43" i="5"/>
  <c r="R39" i="5"/>
  <c r="R38" i="5"/>
  <c r="R34" i="5"/>
  <c r="R33" i="5"/>
  <c r="R32" i="5"/>
  <c r="R29" i="5"/>
  <c r="R28" i="5"/>
  <c r="R27" i="5"/>
  <c r="R23" i="5"/>
  <c r="R22" i="5"/>
  <c r="R18" i="5"/>
  <c r="R17" i="5"/>
  <c r="R16" i="5"/>
  <c r="R13" i="5"/>
  <c r="R12" i="5"/>
  <c r="R11" i="5"/>
  <c r="R7" i="5"/>
  <c r="R6" i="5"/>
  <c r="R5" i="5"/>
  <c r="R4" i="5"/>
  <c r="R237" i="5"/>
  <c r="R236" i="5"/>
  <c r="R235" i="5"/>
  <c r="R269" i="5"/>
  <c r="R268" i="5"/>
  <c r="R267" i="5"/>
  <c r="R263" i="5"/>
  <c r="R262" i="5"/>
  <c r="R258" i="5"/>
  <c r="R257" i="5"/>
  <c r="R256" i="5"/>
  <c r="R253" i="5"/>
  <c r="R252" i="5"/>
  <c r="R251" i="5"/>
  <c r="R247" i="5"/>
  <c r="R246" i="5"/>
  <c r="R242" i="5"/>
  <c r="R241" i="5"/>
  <c r="R240" i="5"/>
  <c r="R346" i="5"/>
  <c r="R342" i="5"/>
  <c r="R341" i="5"/>
  <c r="R338" i="5"/>
  <c r="R337" i="5"/>
  <c r="R333" i="5"/>
  <c r="R332" i="5"/>
  <c r="R329" i="5"/>
  <c r="R328" i="5"/>
  <c r="R324" i="5"/>
  <c r="R323" i="5"/>
  <c r="R319" i="5"/>
  <c r="R315" i="5"/>
  <c r="R314" i="5"/>
  <c r="R310" i="5"/>
  <c r="R309" i="5"/>
  <c r="R306" i="5"/>
  <c r="R305" i="5"/>
  <c r="R304" i="5"/>
  <c r="R301" i="5"/>
  <c r="R300" i="5"/>
  <c r="R299" i="5"/>
  <c r="R295" i="5"/>
  <c r="R294" i="5"/>
  <c r="R290" i="5"/>
  <c r="R289" i="5"/>
  <c r="R288" i="5"/>
  <c r="R285" i="5"/>
  <c r="R284" i="5"/>
  <c r="R283" i="5"/>
  <c r="R279" i="5"/>
  <c r="R278" i="5"/>
  <c r="R274" i="5"/>
  <c r="R273" i="5"/>
  <c r="R272" i="5"/>
  <c r="R415" i="5"/>
  <c r="R402" i="5"/>
  <c r="R383" i="5"/>
  <c r="R370" i="5"/>
  <c r="R351" i="5"/>
  <c r="P24" i="5"/>
  <c r="P237" i="5"/>
  <c r="P445" i="5"/>
  <c r="P402" i="5"/>
  <c r="J145" i="5"/>
  <c r="J4" i="5"/>
  <c r="J422" i="5"/>
  <c r="J137" i="5"/>
  <c r="J399" i="5"/>
  <c r="J398" i="5"/>
  <c r="J397" i="5"/>
  <c r="J395" i="5"/>
  <c r="J391" i="5"/>
  <c r="J390" i="5"/>
  <c r="J389" i="5"/>
  <c r="J387" i="5"/>
  <c r="J383" i="5"/>
  <c r="J382" i="5"/>
  <c r="J381" i="5"/>
  <c r="J379" i="5"/>
  <c r="J375" i="5"/>
  <c r="J374" i="5"/>
  <c r="J373" i="5"/>
  <c r="J371" i="5"/>
  <c r="J369" i="5"/>
  <c r="J270" i="5"/>
  <c r="P230" i="5"/>
  <c r="P226" i="5"/>
  <c r="P222" i="5"/>
  <c r="P221" i="5"/>
  <c r="P220" i="5"/>
  <c r="P219" i="5"/>
  <c r="P214" i="5"/>
  <c r="P213" i="5"/>
  <c r="P212" i="5"/>
  <c r="P211" i="5"/>
  <c r="P172" i="5"/>
  <c r="P165" i="5"/>
  <c r="P164" i="5"/>
  <c r="P163" i="5"/>
  <c r="P162" i="5"/>
  <c r="P158" i="5"/>
  <c r="P156" i="5"/>
  <c r="P155" i="5"/>
  <c r="P154" i="5"/>
  <c r="P153" i="5"/>
  <c r="P152" i="5"/>
  <c r="P151" i="5"/>
  <c r="P150" i="5"/>
  <c r="P144" i="5"/>
  <c r="P140" i="5"/>
  <c r="P136" i="5"/>
  <c r="P133" i="5"/>
  <c r="P132" i="5"/>
  <c r="P28" i="5"/>
  <c r="P27" i="5"/>
  <c r="P26" i="5"/>
  <c r="P25" i="5"/>
  <c r="P436" i="5"/>
  <c r="P414" i="5"/>
  <c r="P406" i="5"/>
  <c r="P206" i="5"/>
  <c r="P205" i="5"/>
  <c r="P204" i="5"/>
  <c r="P203" i="5"/>
  <c r="P186" i="5"/>
  <c r="P185" i="5"/>
  <c r="P184" i="5"/>
  <c r="P183" i="5"/>
  <c r="P178" i="5"/>
  <c r="P174" i="5"/>
  <c r="P173" i="5"/>
  <c r="J171" i="5"/>
  <c r="J164" i="5"/>
  <c r="J163" i="5"/>
  <c r="J155" i="5"/>
  <c r="J153" i="5"/>
  <c r="J148" i="5"/>
  <c r="J133" i="5"/>
  <c r="J438" i="5"/>
  <c r="J24" i="5"/>
  <c r="J23" i="5"/>
  <c r="J22" i="5"/>
  <c r="J20" i="5"/>
  <c r="J19" i="5"/>
  <c r="J18" i="5"/>
  <c r="J16" i="5"/>
  <c r="J15" i="5"/>
  <c r="J14" i="5"/>
  <c r="J12" i="5"/>
  <c r="J11" i="5"/>
  <c r="J10" i="5"/>
  <c r="J8" i="5"/>
  <c r="J7" i="5"/>
  <c r="J6" i="5"/>
  <c r="J426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4" i="5"/>
  <c r="P439" i="5"/>
  <c r="P437" i="5"/>
  <c r="J406" i="5"/>
  <c r="P423" i="5"/>
  <c r="P422" i="5"/>
  <c r="P421" i="5"/>
  <c r="P420" i="5"/>
  <c r="P415" i="5"/>
  <c r="J351" i="5"/>
  <c r="P372" i="5"/>
  <c r="P371" i="5"/>
  <c r="P370" i="5"/>
  <c r="P368" i="5"/>
  <c r="P367" i="5"/>
  <c r="P356" i="5"/>
  <c r="J219" i="5"/>
  <c r="J218" i="5"/>
  <c r="J217" i="5"/>
  <c r="J216" i="5"/>
  <c r="J215" i="5"/>
  <c r="P142" i="5"/>
  <c r="P141" i="5"/>
  <c r="J135" i="5"/>
  <c r="J132" i="5"/>
  <c r="J116" i="5"/>
  <c r="J115" i="5"/>
  <c r="J114" i="5"/>
  <c r="J113" i="5"/>
  <c r="J112" i="5"/>
  <c r="J111" i="5"/>
  <c r="J110" i="5"/>
  <c r="J222" i="5"/>
  <c r="J220" i="5"/>
  <c r="J209" i="5"/>
  <c r="P182" i="5"/>
  <c r="J221" i="5"/>
  <c r="J208" i="5"/>
  <c r="P218" i="5"/>
  <c r="J199" i="5"/>
  <c r="J190" i="5"/>
  <c r="J189" i="5"/>
  <c r="J188" i="5"/>
  <c r="J187" i="5"/>
  <c r="J168" i="5"/>
  <c r="J157" i="5"/>
  <c r="J210" i="5"/>
  <c r="J207" i="5"/>
  <c r="P198" i="5"/>
  <c r="P194" i="5"/>
  <c r="P190" i="5"/>
  <c r="P189" i="5"/>
  <c r="P188" i="5"/>
  <c r="P187" i="5"/>
  <c r="J186" i="5"/>
  <c r="J185" i="5"/>
  <c r="J184" i="5"/>
  <c r="J183" i="5"/>
  <c r="P431" i="5"/>
  <c r="P168" i="5"/>
  <c r="P160" i="5"/>
  <c r="P157" i="5"/>
  <c r="P149" i="5"/>
  <c r="P147" i="5"/>
  <c r="P146" i="5"/>
  <c r="J143" i="5"/>
  <c r="P438" i="5"/>
  <c r="P434" i="5"/>
  <c r="P433" i="5"/>
  <c r="P432" i="5"/>
  <c r="J427" i="5"/>
  <c r="J418" i="5"/>
  <c r="P429" i="5"/>
  <c r="P428" i="5"/>
  <c r="P426" i="5"/>
  <c r="P425" i="5"/>
  <c r="P424" i="5"/>
  <c r="J419" i="5"/>
  <c r="J410" i="5"/>
  <c r="J355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P413" i="5"/>
  <c r="P412" i="5"/>
  <c r="P407" i="5"/>
  <c r="J401" i="5"/>
  <c r="J238" i="5"/>
  <c r="J445" i="5"/>
  <c r="J444" i="5"/>
  <c r="J443" i="5"/>
  <c r="J442" i="5"/>
  <c r="P403" i="5"/>
  <c r="J349" i="5"/>
  <c r="J346" i="5"/>
  <c r="J345" i="5"/>
  <c r="J342" i="5"/>
  <c r="J341" i="5"/>
  <c r="J340" i="5"/>
  <c r="J338" i="5"/>
  <c r="J337" i="5"/>
  <c r="J336" i="5"/>
  <c r="J334" i="5"/>
  <c r="J333" i="5"/>
  <c r="J332" i="5"/>
  <c r="J330" i="5"/>
  <c r="J329" i="5"/>
  <c r="J328" i="5"/>
  <c r="J326" i="5"/>
  <c r="J325" i="5"/>
  <c r="J324" i="5"/>
  <c r="J322" i="5"/>
  <c r="J321" i="5"/>
  <c r="J320" i="5"/>
  <c r="J318" i="5"/>
  <c r="J317" i="5"/>
  <c r="J316" i="5"/>
  <c r="J314" i="5"/>
  <c r="J313" i="5"/>
  <c r="J312" i="5"/>
  <c r="J310" i="5"/>
  <c r="J309" i="5"/>
  <c r="J308" i="5"/>
  <c r="J306" i="5"/>
  <c r="J305" i="5"/>
  <c r="J304" i="5"/>
  <c r="J302" i="5"/>
  <c r="J301" i="5"/>
  <c r="J300" i="5"/>
  <c r="J298" i="5"/>
  <c r="J297" i="5"/>
  <c r="J296" i="5"/>
  <c r="J294" i="5"/>
  <c r="J293" i="5"/>
  <c r="J292" i="5"/>
  <c r="J290" i="5"/>
  <c r="J289" i="5"/>
  <c r="J288" i="5"/>
  <c r="J286" i="5"/>
  <c r="J285" i="5"/>
  <c r="J284" i="5"/>
  <c r="J282" i="5"/>
  <c r="J281" i="5"/>
  <c r="J280" i="5"/>
  <c r="J278" i="5"/>
  <c r="J277" i="5"/>
  <c r="J276" i="5"/>
  <c r="J274" i="5"/>
  <c r="J174" i="5"/>
  <c r="J169" i="5"/>
  <c r="J165" i="5"/>
  <c r="J160" i="5"/>
  <c r="P5" i="5"/>
  <c r="P238" i="5"/>
  <c r="P449" i="5"/>
  <c r="P448" i="5"/>
  <c r="P447" i="5"/>
  <c r="P446" i="5"/>
  <c r="P441" i="5"/>
  <c r="P440" i="5"/>
  <c r="J439" i="5"/>
  <c r="J435" i="5"/>
  <c r="J430" i="5"/>
  <c r="P181" i="5"/>
  <c r="P180" i="5"/>
  <c r="P179" i="5"/>
  <c r="J178" i="5"/>
  <c r="J177" i="5"/>
  <c r="J176" i="5"/>
  <c r="J175" i="5"/>
  <c r="P161" i="5"/>
  <c r="J158" i="5"/>
  <c r="J156" i="5"/>
  <c r="J139" i="5"/>
  <c r="J136" i="5"/>
  <c r="P209" i="5"/>
  <c r="P208" i="5"/>
  <c r="P207" i="5"/>
  <c r="J206" i="5"/>
  <c r="J205" i="5"/>
  <c r="J204" i="5"/>
  <c r="J203" i="5"/>
  <c r="P177" i="5"/>
  <c r="P176" i="5"/>
  <c r="P175" i="5"/>
  <c r="J172" i="5"/>
  <c r="J152" i="5"/>
  <c r="P139" i="5"/>
  <c r="P138" i="5"/>
  <c r="P137" i="5"/>
  <c r="J233" i="5"/>
  <c r="P233" i="5"/>
  <c r="P232" i="5"/>
  <c r="P231" i="5"/>
  <c r="J230" i="5"/>
  <c r="J229" i="5"/>
  <c r="J228" i="5"/>
  <c r="J227" i="5"/>
  <c r="P201" i="5"/>
  <c r="P200" i="5"/>
  <c r="P199" i="5"/>
  <c r="J198" i="5"/>
  <c r="J197" i="5"/>
  <c r="J196" i="5"/>
  <c r="J195" i="5"/>
  <c r="P171" i="5"/>
  <c r="P170" i="5"/>
  <c r="P169" i="5"/>
  <c r="J151" i="5"/>
  <c r="J149" i="5"/>
  <c r="P135" i="5"/>
  <c r="P134" i="5"/>
  <c r="J202" i="5"/>
  <c r="J200" i="5"/>
  <c r="P229" i="5"/>
  <c r="P228" i="5"/>
  <c r="P227" i="5"/>
  <c r="J226" i="5"/>
  <c r="J225" i="5"/>
  <c r="J224" i="5"/>
  <c r="J223" i="5"/>
  <c r="P197" i="5"/>
  <c r="P196" i="5"/>
  <c r="P195" i="5"/>
  <c r="J194" i="5"/>
  <c r="J193" i="5"/>
  <c r="J192" i="5"/>
  <c r="J191" i="5"/>
  <c r="J167" i="5"/>
  <c r="J131" i="5"/>
  <c r="J127" i="5"/>
  <c r="J126" i="5"/>
  <c r="J125" i="5"/>
  <c r="J123" i="5"/>
  <c r="J122" i="5"/>
  <c r="J121" i="5"/>
  <c r="J120" i="5"/>
  <c r="J119" i="5"/>
  <c r="J118" i="5"/>
  <c r="J117" i="5"/>
  <c r="J231" i="5"/>
  <c r="P225" i="5"/>
  <c r="P224" i="5"/>
  <c r="P223" i="5"/>
  <c r="P193" i="5"/>
  <c r="P192" i="5"/>
  <c r="P191" i="5"/>
  <c r="P167" i="5"/>
  <c r="P166" i="5"/>
  <c r="J161" i="5"/>
  <c r="P148" i="5"/>
  <c r="J147" i="5"/>
  <c r="J144" i="5"/>
  <c r="J141" i="5"/>
  <c r="P131" i="5"/>
  <c r="P130" i="5"/>
  <c r="P128" i="5"/>
  <c r="P127" i="5"/>
  <c r="P126" i="5"/>
  <c r="P124" i="5"/>
  <c r="P123" i="5"/>
  <c r="P122" i="5"/>
  <c r="P121" i="5"/>
  <c r="P120" i="5"/>
  <c r="P119" i="5"/>
  <c r="P118" i="5"/>
  <c r="P117" i="5"/>
  <c r="P116" i="5"/>
  <c r="P115" i="5"/>
  <c r="P114" i="5"/>
  <c r="P113" i="5"/>
  <c r="P112" i="5"/>
  <c r="P111" i="5"/>
  <c r="P110" i="5"/>
  <c r="P109" i="5"/>
  <c r="P108" i="5"/>
  <c r="P107" i="5"/>
  <c r="P106" i="5"/>
  <c r="P105" i="5"/>
  <c r="P104" i="5"/>
  <c r="P103" i="5"/>
  <c r="J232" i="5"/>
  <c r="J201" i="5"/>
  <c r="P217" i="5"/>
  <c r="P216" i="5"/>
  <c r="P215" i="5"/>
  <c r="J214" i="5"/>
  <c r="J213" i="5"/>
  <c r="J212" i="5"/>
  <c r="J211" i="5"/>
  <c r="J182" i="5"/>
  <c r="J181" i="5"/>
  <c r="J180" i="5"/>
  <c r="J179" i="5"/>
  <c r="J173" i="5"/>
  <c r="J159" i="5"/>
  <c r="P145" i="5"/>
  <c r="J142" i="5"/>
  <c r="J140" i="5"/>
  <c r="P102" i="5"/>
  <c r="P101" i="5"/>
  <c r="P100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J28" i="5"/>
  <c r="J27" i="5"/>
  <c r="J26" i="5"/>
  <c r="P444" i="5"/>
  <c r="P443" i="5"/>
  <c r="P442" i="5"/>
  <c r="J441" i="5"/>
  <c r="P430" i="5"/>
  <c r="J5" i="5"/>
  <c r="P418" i="5"/>
  <c r="J414" i="5"/>
  <c r="J411" i="5"/>
  <c r="J437" i="5"/>
  <c r="P410" i="5"/>
  <c r="J403" i="5"/>
  <c r="J367" i="5"/>
  <c r="J237" i="5"/>
  <c r="J236" i="5"/>
  <c r="J235" i="5"/>
  <c r="J234" i="5"/>
  <c r="J269" i="5"/>
  <c r="J268" i="5"/>
  <c r="J267" i="5"/>
  <c r="J266" i="5"/>
  <c r="J265" i="5"/>
  <c r="J264" i="5"/>
  <c r="J263" i="5"/>
  <c r="J262" i="5"/>
  <c r="J261" i="5"/>
  <c r="J260" i="5"/>
  <c r="J259" i="5"/>
  <c r="J258" i="5"/>
  <c r="J257" i="5"/>
  <c r="J256" i="5"/>
  <c r="J255" i="5"/>
  <c r="J254" i="5"/>
  <c r="J253" i="5"/>
  <c r="J252" i="5"/>
  <c r="J251" i="5"/>
  <c r="J250" i="5"/>
  <c r="J249" i="5"/>
  <c r="J248" i="5"/>
  <c r="J247" i="5"/>
  <c r="J246" i="5"/>
  <c r="J245" i="5"/>
  <c r="J244" i="5"/>
  <c r="J243" i="5"/>
  <c r="J242" i="5"/>
  <c r="J241" i="5"/>
  <c r="J240" i="5"/>
  <c r="J239" i="5"/>
  <c r="J451" i="5"/>
  <c r="J450" i="5"/>
  <c r="P236" i="5"/>
  <c r="P235" i="5"/>
  <c r="P234" i="5"/>
  <c r="P269" i="5"/>
  <c r="P268" i="5"/>
  <c r="P267" i="5"/>
  <c r="P266" i="5"/>
  <c r="P265" i="5"/>
  <c r="P264" i="5"/>
  <c r="P263" i="5"/>
  <c r="P262" i="5"/>
  <c r="P261" i="5"/>
  <c r="P260" i="5"/>
  <c r="P259" i="5"/>
  <c r="P258" i="5"/>
  <c r="P257" i="5"/>
  <c r="P256" i="5"/>
  <c r="P255" i="5"/>
  <c r="P254" i="5"/>
  <c r="P253" i="5"/>
  <c r="P252" i="5"/>
  <c r="P251" i="5"/>
  <c r="P250" i="5"/>
  <c r="P249" i="5"/>
  <c r="P248" i="5"/>
  <c r="P247" i="5"/>
  <c r="P246" i="5"/>
  <c r="P245" i="5"/>
  <c r="P244" i="5"/>
  <c r="P243" i="5"/>
  <c r="P242" i="5"/>
  <c r="P241" i="5"/>
  <c r="P240" i="5"/>
  <c r="P239" i="5"/>
  <c r="P451" i="5"/>
  <c r="P450" i="5"/>
  <c r="J449" i="5"/>
  <c r="J448" i="5"/>
  <c r="J447" i="5"/>
  <c r="J446" i="5"/>
  <c r="P435" i="5"/>
  <c r="J434" i="5"/>
  <c r="J433" i="5"/>
  <c r="J431" i="5"/>
  <c r="P419" i="5"/>
  <c r="J417" i="5"/>
  <c r="J415" i="5"/>
  <c r="J405" i="5"/>
  <c r="J429" i="5"/>
  <c r="P417" i="5"/>
  <c r="P416" i="5"/>
  <c r="P405" i="5"/>
  <c r="P404" i="5"/>
  <c r="J402" i="5"/>
  <c r="J363" i="5"/>
  <c r="J359" i="5"/>
  <c r="P427" i="5"/>
  <c r="J425" i="5"/>
  <c r="J423" i="5"/>
  <c r="J413" i="5"/>
  <c r="P401" i="5"/>
  <c r="P400" i="5"/>
  <c r="P399" i="5"/>
  <c r="P398" i="5"/>
  <c r="P396" i="5"/>
  <c r="P395" i="5"/>
  <c r="P394" i="5"/>
  <c r="P392" i="5"/>
  <c r="P391" i="5"/>
  <c r="P390" i="5"/>
  <c r="P388" i="5"/>
  <c r="P387" i="5"/>
  <c r="P386" i="5"/>
  <c r="P384" i="5"/>
  <c r="P383" i="5"/>
  <c r="P382" i="5"/>
  <c r="P380" i="5"/>
  <c r="P379" i="5"/>
  <c r="P378" i="5"/>
  <c r="P376" i="5"/>
  <c r="P375" i="5"/>
  <c r="P374" i="5"/>
  <c r="J366" i="5"/>
  <c r="J365" i="5"/>
  <c r="J362" i="5"/>
  <c r="J361" i="5"/>
  <c r="J358" i="5"/>
  <c r="J357" i="5"/>
  <c r="J347" i="5"/>
  <c r="J343" i="5"/>
  <c r="J339" i="5"/>
  <c r="J335" i="5"/>
  <c r="J331" i="5"/>
  <c r="J327" i="5"/>
  <c r="J323" i="5"/>
  <c r="J319" i="5"/>
  <c r="J315" i="5"/>
  <c r="J311" i="5"/>
  <c r="J307" i="5"/>
  <c r="J303" i="5"/>
  <c r="J299" i="5"/>
  <c r="J295" i="5"/>
  <c r="J291" i="5"/>
  <c r="J287" i="5"/>
  <c r="J283" i="5"/>
  <c r="J279" i="5"/>
  <c r="J275" i="5"/>
  <c r="J271" i="5"/>
  <c r="P366" i="5"/>
  <c r="P364" i="5"/>
  <c r="P363" i="5"/>
  <c r="P362" i="5"/>
  <c r="P360" i="5"/>
  <c r="P359" i="5"/>
  <c r="P358" i="5"/>
  <c r="P357" i="5"/>
  <c r="J354" i="5"/>
  <c r="J353" i="5"/>
  <c r="P411" i="5"/>
  <c r="J409" i="5"/>
  <c r="J407" i="5"/>
  <c r="P355" i="5"/>
  <c r="P354" i="5"/>
  <c r="P352" i="5"/>
  <c r="P351" i="5"/>
  <c r="J350" i="5"/>
  <c r="J273" i="5"/>
  <c r="J272" i="5"/>
  <c r="J421" i="5"/>
  <c r="P409" i="5"/>
  <c r="P408" i="5"/>
  <c r="P350" i="5"/>
  <c r="P348" i="5"/>
  <c r="P347" i="5"/>
  <c r="P346" i="5"/>
  <c r="P344" i="5"/>
  <c r="P343" i="5"/>
  <c r="P342" i="5"/>
  <c r="P341" i="5"/>
  <c r="P340" i="5"/>
  <c r="P339" i="5"/>
  <c r="P338" i="5"/>
  <c r="P337" i="5"/>
  <c r="P336" i="5"/>
  <c r="P335" i="5"/>
  <c r="P334" i="5"/>
  <c r="P333" i="5"/>
  <c r="P332" i="5"/>
  <c r="P331" i="5"/>
  <c r="P330" i="5"/>
  <c r="P329" i="5"/>
  <c r="P328" i="5"/>
  <c r="P327" i="5"/>
  <c r="P326" i="5"/>
  <c r="P325" i="5"/>
  <c r="P324" i="5"/>
  <c r="P323" i="5"/>
  <c r="P322" i="5"/>
  <c r="P321" i="5"/>
  <c r="P320" i="5"/>
  <c r="P319" i="5"/>
  <c r="P318" i="5"/>
  <c r="P317" i="5"/>
  <c r="P316" i="5"/>
  <c r="P315" i="5"/>
  <c r="P314" i="5"/>
  <c r="P313" i="5"/>
  <c r="P312" i="5"/>
  <c r="P311" i="5"/>
  <c r="P310" i="5"/>
  <c r="P309" i="5"/>
  <c r="P308" i="5"/>
  <c r="P307" i="5"/>
  <c r="P306" i="5"/>
  <c r="P305" i="5"/>
  <c r="P304" i="5"/>
  <c r="P303" i="5"/>
  <c r="P302" i="5"/>
  <c r="P301" i="5"/>
  <c r="P300" i="5"/>
  <c r="P299" i="5"/>
  <c r="P298" i="5"/>
  <c r="P297" i="5"/>
  <c r="P296" i="5"/>
  <c r="P295" i="5"/>
  <c r="P294" i="5"/>
  <c r="P293" i="5"/>
  <c r="P292" i="5"/>
  <c r="P291" i="5"/>
  <c r="P290" i="5"/>
  <c r="P289" i="5"/>
  <c r="P288" i="5"/>
  <c r="P287" i="5"/>
  <c r="P286" i="5"/>
  <c r="P285" i="5"/>
  <c r="P284" i="5"/>
  <c r="P283" i="5"/>
  <c r="P282" i="5"/>
  <c r="P281" i="5"/>
  <c r="P280" i="5"/>
  <c r="P279" i="5"/>
  <c r="P278" i="5"/>
  <c r="P277" i="5"/>
  <c r="P276" i="5"/>
  <c r="P275" i="5"/>
  <c r="P274" i="5"/>
  <c r="P273" i="5"/>
  <c r="P272" i="5"/>
  <c r="P271" i="5"/>
  <c r="P270" i="5"/>
  <c r="J432" i="5"/>
  <c r="J416" i="5"/>
  <c r="J400" i="5"/>
  <c r="P385" i="5"/>
  <c r="J384" i="5"/>
  <c r="P369" i="5"/>
  <c r="J368" i="5"/>
  <c r="P353" i="5"/>
  <c r="J352" i="5"/>
  <c r="J436" i="5"/>
  <c r="J420" i="5"/>
  <c r="J404" i="5"/>
  <c r="P397" i="5"/>
  <c r="J396" i="5"/>
  <c r="P381" i="5"/>
  <c r="J380" i="5"/>
  <c r="P365" i="5"/>
  <c r="J364" i="5"/>
  <c r="P349" i="5"/>
  <c r="J348" i="5"/>
  <c r="J394" i="5"/>
  <c r="J393" i="5"/>
  <c r="J378" i="5"/>
  <c r="J377" i="5"/>
  <c r="J440" i="5"/>
  <c r="J424" i="5"/>
  <c r="J408" i="5"/>
  <c r="P393" i="5"/>
  <c r="J392" i="5"/>
  <c r="P377" i="5"/>
  <c r="J376" i="5"/>
  <c r="P361" i="5"/>
  <c r="J360" i="5"/>
  <c r="P345" i="5"/>
  <c r="J344" i="5"/>
  <c r="J428" i="5"/>
  <c r="J412" i="5"/>
  <c r="P389" i="5"/>
  <c r="J388" i="5"/>
  <c r="P373" i="5"/>
  <c r="J372" i="5"/>
  <c r="J356" i="5"/>
  <c r="J386" i="5"/>
  <c r="J385" i="5"/>
  <c r="J370" i="5"/>
  <c r="J170" i="5"/>
  <c r="J154" i="5"/>
  <c r="J138" i="5"/>
  <c r="J25" i="5"/>
  <c r="P159" i="5"/>
  <c r="P143" i="5"/>
  <c r="J21" i="5"/>
  <c r="J17" i="5"/>
  <c r="J13" i="5"/>
  <c r="J9" i="5"/>
  <c r="J130" i="5"/>
  <c r="J129" i="5"/>
  <c r="J162" i="5"/>
  <c r="J146" i="5"/>
  <c r="P129" i="5"/>
  <c r="J128" i="5"/>
  <c r="J166" i="5"/>
  <c r="J150" i="5"/>
  <c r="J134" i="5"/>
  <c r="P125" i="5"/>
  <c r="J124" i="5"/>
  <c r="E3" i="5" l="1"/>
  <c r="D3" i="5"/>
  <c r="F3" i="5"/>
  <c r="G3" i="5"/>
  <c r="H3" i="5"/>
  <c r="I3" i="5"/>
  <c r="L3" i="5"/>
  <c r="Q3" i="5" s="1"/>
  <c r="M3" i="5"/>
  <c r="N3" i="5"/>
  <c r="O3" i="5"/>
  <c r="S3" i="5"/>
  <c r="T3" i="5"/>
  <c r="U3" i="5"/>
  <c r="V3" i="5"/>
  <c r="C3" i="5"/>
  <c r="R3" i="5" l="1"/>
  <c r="P3" i="5"/>
  <c r="J3" i="5"/>
  <c r="P4" i="1" l="1"/>
  <c r="P5" i="1"/>
  <c r="P6" i="1"/>
  <c r="P7" i="1"/>
  <c r="P8" i="1"/>
  <c r="P9" i="1"/>
  <c r="P10" i="1"/>
  <c r="P11" i="1"/>
  <c r="P13" i="1"/>
  <c r="P14" i="1"/>
  <c r="P16" i="1"/>
  <c r="P17" i="1"/>
  <c r="P18" i="1"/>
  <c r="P20" i="1"/>
  <c r="P21" i="1"/>
  <c r="P22" i="1"/>
  <c r="P23" i="1"/>
  <c r="P24" i="1"/>
  <c r="P26" i="1"/>
  <c r="P27" i="1"/>
  <c r="P28" i="1"/>
  <c r="P30" i="1"/>
  <c r="P31" i="1"/>
  <c r="P32" i="1"/>
  <c r="P34" i="1"/>
  <c r="P35" i="1"/>
  <c r="P36" i="1"/>
  <c r="P37" i="1"/>
  <c r="P43" i="1"/>
  <c r="P45" i="1"/>
  <c r="P46" i="1"/>
  <c r="P47" i="1"/>
  <c r="P48" i="1"/>
  <c r="P49" i="1"/>
  <c r="P51" i="1"/>
  <c r="P52" i="1"/>
  <c r="P53" i="1"/>
  <c r="P54" i="1"/>
  <c r="P55" i="1"/>
  <c r="P58" i="1"/>
  <c r="P59" i="1"/>
  <c r="P60" i="1"/>
  <c r="P61" i="1"/>
  <c r="P62" i="1"/>
  <c r="P67" i="1"/>
  <c r="P68" i="1"/>
  <c r="P70" i="1"/>
  <c r="P71" i="1"/>
  <c r="P72" i="1"/>
  <c r="P74" i="1"/>
  <c r="P75" i="1"/>
  <c r="P77" i="1"/>
  <c r="P78" i="1"/>
  <c r="P79" i="1"/>
  <c r="P80" i="1"/>
  <c r="P81" i="1"/>
  <c r="P83" i="1"/>
  <c r="P84" i="1"/>
  <c r="P86" i="1"/>
  <c r="P88" i="1"/>
  <c r="P89" i="1"/>
  <c r="P90" i="1"/>
  <c r="P91" i="1"/>
  <c r="P92" i="1"/>
  <c r="P94" i="1"/>
  <c r="P96" i="1"/>
  <c r="P97" i="1"/>
  <c r="P99" i="1"/>
  <c r="P100" i="1"/>
  <c r="P101" i="1"/>
  <c r="P102" i="1"/>
  <c r="P103" i="1"/>
  <c r="P104" i="1"/>
  <c r="P106" i="1"/>
  <c r="P107" i="1"/>
  <c r="P108" i="1"/>
  <c r="P109" i="1"/>
  <c r="P111" i="1"/>
  <c r="P113" i="1"/>
  <c r="P114" i="1"/>
  <c r="P115" i="1"/>
  <c r="P116" i="1"/>
  <c r="P117" i="1"/>
  <c r="P118" i="1"/>
  <c r="P119" i="1"/>
  <c r="P120" i="1"/>
  <c r="P123" i="1"/>
  <c r="P124" i="1"/>
  <c r="P125" i="1"/>
  <c r="P127" i="1"/>
  <c r="P129" i="1"/>
  <c r="P131" i="1"/>
  <c r="P132" i="1"/>
  <c r="P135" i="1"/>
  <c r="P137" i="1"/>
  <c r="P138" i="1"/>
  <c r="P139" i="1"/>
  <c r="P140" i="1"/>
  <c r="P141" i="1"/>
  <c r="P144" i="1"/>
  <c r="P146" i="1"/>
  <c r="P147" i="1"/>
  <c r="P148" i="1"/>
  <c r="P149" i="1"/>
  <c r="P150" i="1"/>
  <c r="P151" i="1"/>
  <c r="P152" i="1"/>
  <c r="P153" i="1"/>
  <c r="P156" i="1"/>
  <c r="P157" i="1"/>
  <c r="P158" i="1"/>
  <c r="P159" i="1"/>
  <c r="P162" i="1"/>
  <c r="P163" i="1"/>
  <c r="P164" i="1"/>
  <c r="P165" i="1"/>
  <c r="P167" i="1"/>
  <c r="P168" i="1"/>
  <c r="P172" i="1"/>
  <c r="P173" i="1"/>
  <c r="P174" i="1"/>
  <c r="P176" i="1"/>
  <c r="P178" i="1"/>
  <c r="P180" i="1"/>
  <c r="P182" i="1"/>
  <c r="P183" i="1"/>
  <c r="P185" i="1"/>
  <c r="P186" i="1"/>
  <c r="P187" i="1"/>
  <c r="P189" i="1"/>
  <c r="P191" i="1"/>
  <c r="P193" i="1"/>
  <c r="P194" i="1"/>
  <c r="P195" i="1"/>
  <c r="P196" i="1"/>
  <c r="P197" i="1"/>
  <c r="P198" i="1"/>
  <c r="P199" i="1"/>
  <c r="P201" i="1"/>
  <c r="P204" i="1"/>
  <c r="P205" i="1"/>
  <c r="P206" i="1"/>
  <c r="P207" i="1"/>
  <c r="P209" i="1"/>
  <c r="P210" i="1"/>
  <c r="P211" i="1"/>
  <c r="P212" i="1"/>
  <c r="P215" i="1"/>
  <c r="P218" i="1"/>
  <c r="P219" i="1"/>
  <c r="P220" i="1"/>
  <c r="P221" i="1"/>
  <c r="P222" i="1"/>
  <c r="P223" i="1"/>
  <c r="P225" i="1"/>
  <c r="P226" i="1"/>
  <c r="P227" i="1"/>
  <c r="P229" i="1"/>
  <c r="P230" i="1"/>
  <c r="P231" i="1"/>
  <c r="P232" i="1"/>
  <c r="P235" i="1"/>
  <c r="P237" i="1"/>
  <c r="P238" i="1"/>
  <c r="P241" i="1"/>
  <c r="P245" i="1"/>
  <c r="P247" i="1"/>
  <c r="P250" i="1"/>
  <c r="P252" i="1"/>
  <c r="P253" i="1"/>
  <c r="P254" i="1"/>
  <c r="P256" i="1"/>
  <c r="P260" i="1"/>
  <c r="P261" i="1"/>
  <c r="P263" i="1"/>
  <c r="P265" i="1"/>
  <c r="P266" i="1"/>
  <c r="P268" i="1"/>
  <c r="P269" i="1"/>
  <c r="P270" i="1"/>
  <c r="P271" i="1"/>
  <c r="P272" i="1"/>
  <c r="P273" i="1"/>
  <c r="P274" i="1"/>
  <c r="P276" i="1"/>
  <c r="P278" i="1"/>
  <c r="P279" i="1"/>
  <c r="P282" i="1"/>
  <c r="P284" i="1"/>
  <c r="P285" i="1"/>
  <c r="P294" i="1"/>
  <c r="P295" i="1"/>
  <c r="P296" i="1"/>
  <c r="P297" i="1"/>
  <c r="P298" i="1"/>
  <c r="P299" i="1"/>
  <c r="P300" i="1"/>
  <c r="P301" i="1"/>
  <c r="P302" i="1"/>
  <c r="P303" i="1"/>
  <c r="P304" i="1"/>
  <c r="P306" i="1"/>
  <c r="P307" i="1"/>
  <c r="P309" i="1"/>
  <c r="P311" i="1"/>
  <c r="P312" i="1"/>
  <c r="P313" i="1"/>
  <c r="P314" i="1"/>
  <c r="P315" i="1"/>
  <c r="P317" i="1"/>
  <c r="P320" i="1"/>
  <c r="P322" i="1"/>
  <c r="P323" i="1"/>
  <c r="P325" i="1"/>
  <c r="P327" i="1"/>
  <c r="P328" i="1"/>
  <c r="P329" i="1"/>
  <c r="P330" i="1"/>
  <c r="P332" i="1"/>
  <c r="P333" i="1"/>
  <c r="P334" i="1"/>
  <c r="P335" i="1"/>
  <c r="P336" i="1"/>
  <c r="P337" i="1"/>
  <c r="P338" i="1"/>
  <c r="P342" i="1"/>
  <c r="P343" i="1"/>
  <c r="P344" i="1"/>
  <c r="P349" i="1"/>
  <c r="P350" i="1"/>
  <c r="P351" i="1"/>
  <c r="P352" i="1"/>
  <c r="P353" i="1"/>
  <c r="P357" i="1"/>
  <c r="P358" i="1"/>
  <c r="P360" i="1"/>
  <c r="P361" i="1"/>
  <c r="P362" i="1"/>
  <c r="P365" i="1"/>
  <c r="P366" i="1"/>
  <c r="P367" i="1"/>
  <c r="P368" i="1"/>
  <c r="P369" i="1"/>
  <c r="P370" i="1"/>
  <c r="P371" i="1"/>
  <c r="P372" i="1"/>
  <c r="P375" i="1"/>
  <c r="P376" i="1"/>
  <c r="P382" i="1"/>
  <c r="P384" i="1"/>
  <c r="P386" i="1"/>
  <c r="P387" i="1"/>
  <c r="P388" i="1"/>
  <c r="P389" i="1"/>
  <c r="P391" i="1"/>
  <c r="P393" i="1"/>
  <c r="P394" i="1"/>
  <c r="P395" i="1"/>
  <c r="P397" i="1"/>
  <c r="P398" i="1"/>
  <c r="P399" i="1"/>
  <c r="P401" i="1"/>
  <c r="P402" i="1"/>
  <c r="P403" i="1"/>
  <c r="P404" i="1"/>
  <c r="P405" i="1"/>
  <c r="P409" i="1"/>
  <c r="P410" i="1"/>
  <c r="P411" i="1"/>
  <c r="P412" i="1"/>
  <c r="P413" i="1"/>
  <c r="P415" i="1"/>
  <c r="P416" i="1"/>
  <c r="P417" i="1"/>
  <c r="P418" i="1"/>
  <c r="P419" i="1"/>
  <c r="P420" i="1"/>
  <c r="P421" i="1"/>
  <c r="P422" i="1"/>
  <c r="P423" i="1"/>
  <c r="P425" i="1"/>
  <c r="P427" i="1"/>
  <c r="P428" i="1"/>
  <c r="P429" i="1"/>
  <c r="J426" i="1"/>
  <c r="J425" i="1"/>
  <c r="J390" i="1"/>
  <c r="J378" i="1"/>
  <c r="J345" i="1"/>
  <c r="J289" i="1"/>
  <c r="J249" i="1"/>
  <c r="J243" i="1"/>
  <c r="J234" i="1"/>
  <c r="J224" i="1"/>
  <c r="J213" i="1"/>
  <c r="J202" i="1"/>
  <c r="J190" i="1"/>
  <c r="J177" i="1"/>
  <c r="J167" i="1"/>
  <c r="J153" i="1"/>
  <c r="J141" i="1"/>
  <c r="J133" i="1"/>
  <c r="J129" i="1"/>
  <c r="J121" i="1"/>
  <c r="J115" i="1"/>
  <c r="J110" i="1"/>
  <c r="J97" i="1"/>
  <c r="J69" i="1"/>
  <c r="J65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6" i="1"/>
  <c r="J67" i="1"/>
  <c r="J68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1" i="1"/>
  <c r="J112" i="1"/>
  <c r="J113" i="1"/>
  <c r="J114" i="1"/>
  <c r="J116" i="1"/>
  <c r="J117" i="1"/>
  <c r="J118" i="1"/>
  <c r="J119" i="1"/>
  <c r="J120" i="1"/>
  <c r="J122" i="1"/>
  <c r="J123" i="1"/>
  <c r="J124" i="1"/>
  <c r="J125" i="1"/>
  <c r="J126" i="1"/>
  <c r="J127" i="1"/>
  <c r="J128" i="1"/>
  <c r="J130" i="1"/>
  <c r="J131" i="1"/>
  <c r="J132" i="1"/>
  <c r="J134" i="1"/>
  <c r="J135" i="1"/>
  <c r="J136" i="1"/>
  <c r="J137" i="1"/>
  <c r="J138" i="1"/>
  <c r="J139" i="1"/>
  <c r="J140" i="1"/>
  <c r="J142" i="1"/>
  <c r="J143" i="1"/>
  <c r="J144" i="1"/>
  <c r="J145" i="1"/>
  <c r="J146" i="1"/>
  <c r="J147" i="1"/>
  <c r="J148" i="1"/>
  <c r="J149" i="1"/>
  <c r="J150" i="1"/>
  <c r="J151" i="1"/>
  <c r="J152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8" i="1"/>
  <c r="J169" i="1"/>
  <c r="J170" i="1"/>
  <c r="J171" i="1"/>
  <c r="J172" i="1"/>
  <c r="J173" i="1"/>
  <c r="J174" i="1"/>
  <c r="J175" i="1"/>
  <c r="J176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1" i="1"/>
  <c r="J192" i="1"/>
  <c r="J193" i="1"/>
  <c r="J194" i="1"/>
  <c r="J195" i="1"/>
  <c r="J196" i="1"/>
  <c r="J197" i="1"/>
  <c r="J198" i="1"/>
  <c r="J199" i="1"/>
  <c r="J200" i="1"/>
  <c r="J201" i="1"/>
  <c r="J203" i="1"/>
  <c r="J204" i="1"/>
  <c r="J205" i="1"/>
  <c r="J206" i="1"/>
  <c r="J207" i="1"/>
  <c r="J208" i="1"/>
  <c r="J209" i="1"/>
  <c r="J210" i="1"/>
  <c r="J211" i="1"/>
  <c r="J212" i="1"/>
  <c r="J214" i="1"/>
  <c r="J215" i="1"/>
  <c r="J216" i="1"/>
  <c r="J217" i="1"/>
  <c r="J218" i="1"/>
  <c r="J219" i="1"/>
  <c r="J220" i="1"/>
  <c r="J221" i="1"/>
  <c r="J222" i="1"/>
  <c r="J223" i="1"/>
  <c r="J225" i="1"/>
  <c r="J226" i="1"/>
  <c r="J227" i="1"/>
  <c r="J228" i="1"/>
  <c r="J229" i="1"/>
  <c r="J230" i="1"/>
  <c r="J231" i="1"/>
  <c r="J232" i="1"/>
  <c r="J233" i="1"/>
  <c r="J235" i="1"/>
  <c r="J236" i="1"/>
  <c r="J237" i="1"/>
  <c r="J238" i="1"/>
  <c r="J239" i="1"/>
  <c r="J240" i="1"/>
  <c r="J241" i="1"/>
  <c r="J242" i="1"/>
  <c r="J244" i="1"/>
  <c r="J245" i="1"/>
  <c r="J246" i="1"/>
  <c r="J247" i="1"/>
  <c r="J248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9" i="1"/>
  <c r="J380" i="1"/>
  <c r="J381" i="1"/>
  <c r="J382" i="1"/>
  <c r="J383" i="1"/>
  <c r="J384" i="1"/>
  <c r="J385" i="1"/>
  <c r="J386" i="1"/>
  <c r="J387" i="1"/>
  <c r="J388" i="1"/>
  <c r="J389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7" i="1"/>
  <c r="J428" i="1"/>
  <c r="J429" i="1"/>
  <c r="J3" i="1"/>
</calcChain>
</file>

<file path=xl/sharedStrings.xml><?xml version="1.0" encoding="utf-8"?>
<sst xmlns="http://schemas.openxmlformats.org/spreadsheetml/2006/main" count="3604" uniqueCount="1226">
  <si>
    <r>
      <rPr>
        <b/>
        <i/>
        <sz val="20"/>
        <color rgb="FF000080"/>
        <rFont val="Times New Roman"/>
        <family val="1"/>
      </rPr>
      <t xml:space="preserve">A-Grade Career Statistics - All Players </t>
    </r>
  </si>
  <si>
    <r>
      <rPr>
        <b/>
        <i/>
        <sz val="8"/>
        <color rgb="FF000080"/>
        <rFont val="Times New Roman"/>
        <family val="1"/>
      </rPr>
      <t xml:space="preserve">Centuries </t>
    </r>
  </si>
  <si>
    <r>
      <rPr>
        <b/>
        <i/>
        <sz val="8"/>
        <color rgb="FF000080"/>
        <rFont val="Times New Roman"/>
        <family val="1"/>
      </rPr>
      <t xml:space="preserve">10 Wkts </t>
    </r>
  </si>
  <si>
    <r>
      <rPr>
        <b/>
        <i/>
        <sz val="8"/>
        <color rgb="FF000080"/>
        <rFont val="Times New Roman"/>
        <family val="1"/>
      </rPr>
      <t xml:space="preserve">Catches </t>
    </r>
  </si>
  <si>
    <r>
      <rPr>
        <b/>
        <i/>
        <sz val="8"/>
        <color rgb="FF000080"/>
        <rFont val="Times New Roman"/>
        <family val="1"/>
      </rPr>
      <t xml:space="preserve">C and B </t>
    </r>
  </si>
  <si>
    <r>
      <rPr>
        <b/>
        <i/>
        <sz val="8"/>
        <color rgb="FF000080"/>
        <rFont val="Times New Roman"/>
        <family val="1"/>
      </rPr>
      <t xml:space="preserve">Stumpings </t>
    </r>
  </si>
  <si>
    <r>
      <rPr>
        <sz val="8"/>
        <rFont val="Times New Roman"/>
        <family val="1"/>
      </rPr>
      <t xml:space="preserve">1965-1966 </t>
    </r>
  </si>
  <si>
    <r>
      <rPr>
        <sz val="8"/>
        <rFont val="Times New Roman"/>
        <family val="1"/>
      </rPr>
      <t xml:space="preserve">1954-1960 </t>
    </r>
  </si>
  <si>
    <r>
      <rPr>
        <sz val="8"/>
        <rFont val="Times New Roman"/>
        <family val="1"/>
      </rPr>
      <t xml:space="preserve">3/12 </t>
    </r>
  </si>
  <si>
    <r>
      <rPr>
        <sz val="8"/>
        <rFont val="Times New Roman"/>
        <family val="1"/>
      </rPr>
      <t xml:space="preserve">1950-1961 </t>
    </r>
  </si>
  <si>
    <r>
      <rPr>
        <sz val="8"/>
        <rFont val="Times New Roman"/>
        <family val="1"/>
      </rPr>
      <t xml:space="preserve">5/8 </t>
    </r>
  </si>
  <si>
    <r>
      <rPr>
        <sz val="8"/>
        <rFont val="Times New Roman"/>
        <family val="1"/>
      </rPr>
      <t xml:space="preserve">1981-1983 </t>
    </r>
  </si>
  <si>
    <r>
      <rPr>
        <sz val="8"/>
        <rFont val="Times New Roman"/>
        <family val="1"/>
      </rPr>
      <t xml:space="preserve">1/2 </t>
    </r>
  </si>
  <si>
    <r>
      <rPr>
        <sz val="8"/>
        <rFont val="Times New Roman"/>
        <family val="1"/>
      </rPr>
      <t xml:space="preserve">6/88 </t>
    </r>
  </si>
  <si>
    <r>
      <rPr>
        <sz val="8"/>
        <rFont val="Times New Roman"/>
        <family val="1"/>
      </rPr>
      <t xml:space="preserve">1975-1976 </t>
    </r>
  </si>
  <si>
    <r>
      <rPr>
        <sz val="8"/>
        <rFont val="Times New Roman"/>
        <family val="1"/>
      </rPr>
      <t xml:space="preserve">3/25 </t>
    </r>
  </si>
  <si>
    <r>
      <rPr>
        <sz val="8"/>
        <rFont val="Times New Roman"/>
        <family val="1"/>
      </rPr>
      <t xml:space="preserve">1952-1955 </t>
    </r>
  </si>
  <si>
    <r>
      <rPr>
        <sz val="8"/>
        <rFont val="Times New Roman"/>
        <family val="1"/>
      </rPr>
      <t xml:space="preserve">2/6 </t>
    </r>
  </si>
  <si>
    <r>
      <rPr>
        <sz val="8"/>
        <rFont val="Times New Roman"/>
        <family val="1"/>
      </rPr>
      <t xml:space="preserve">1984-1988 </t>
    </r>
  </si>
  <si>
    <r>
      <rPr>
        <sz val="8"/>
        <rFont val="Times New Roman"/>
        <family val="1"/>
      </rPr>
      <t xml:space="preserve">4/17 </t>
    </r>
  </si>
  <si>
    <r>
      <rPr>
        <sz val="8"/>
        <rFont val="Times New Roman"/>
        <family val="1"/>
      </rPr>
      <t xml:space="preserve">8/34 </t>
    </r>
  </si>
  <si>
    <r>
      <rPr>
        <sz val="8"/>
        <rFont val="Times New Roman"/>
        <family val="1"/>
      </rPr>
      <t xml:space="preserve">1955-1961 </t>
    </r>
  </si>
  <si>
    <r>
      <rPr>
        <sz val="8"/>
        <rFont val="Times New Roman"/>
        <family val="1"/>
      </rPr>
      <t xml:space="preserve">1994-1996 </t>
    </r>
  </si>
  <si>
    <r>
      <rPr>
        <sz val="8"/>
        <rFont val="Times New Roman"/>
        <family val="1"/>
      </rPr>
      <t xml:space="preserve">1/31 </t>
    </r>
  </si>
  <si>
    <r>
      <rPr>
        <sz val="8"/>
        <rFont val="Times New Roman"/>
        <family val="1"/>
      </rPr>
      <t xml:space="preserve">1945-1947 </t>
    </r>
  </si>
  <si>
    <r>
      <rPr>
        <sz val="8"/>
        <rFont val="Times New Roman"/>
        <family val="1"/>
      </rPr>
      <t xml:space="preserve">4/12 </t>
    </r>
  </si>
  <si>
    <r>
      <rPr>
        <sz val="8"/>
        <rFont val="Times New Roman"/>
        <family val="1"/>
      </rPr>
      <t xml:space="preserve">1974-1979 </t>
    </r>
  </si>
  <si>
    <r>
      <rPr>
        <sz val="8"/>
        <rFont val="Times New Roman"/>
        <family val="1"/>
      </rPr>
      <t xml:space="preserve">2016-2018 </t>
    </r>
  </si>
  <si>
    <r>
      <rPr>
        <sz val="8"/>
        <rFont val="Times New Roman"/>
        <family val="1"/>
      </rPr>
      <t xml:space="preserve">6/24 </t>
    </r>
  </si>
  <si>
    <r>
      <rPr>
        <sz val="8"/>
        <rFont val="Times New Roman"/>
        <family val="1"/>
      </rPr>
      <t xml:space="preserve">2010-2014 </t>
    </r>
  </si>
  <si>
    <r>
      <rPr>
        <sz val="8"/>
        <rFont val="Times New Roman"/>
        <family val="1"/>
      </rPr>
      <t xml:space="preserve">3/17 </t>
    </r>
  </si>
  <si>
    <r>
      <rPr>
        <sz val="8"/>
        <rFont val="Times New Roman"/>
        <family val="1"/>
      </rPr>
      <t xml:space="preserve">2012-2016 </t>
    </r>
  </si>
  <si>
    <r>
      <rPr>
        <sz val="8"/>
        <rFont val="Times New Roman"/>
        <family val="1"/>
      </rPr>
      <t xml:space="preserve">4/56 </t>
    </r>
  </si>
  <si>
    <r>
      <rPr>
        <sz val="8"/>
        <rFont val="Times New Roman"/>
        <family val="1"/>
      </rPr>
      <t xml:space="preserve">1955-1956 </t>
    </r>
  </si>
  <si>
    <r>
      <rPr>
        <sz val="8"/>
        <rFont val="Times New Roman"/>
        <family val="1"/>
      </rPr>
      <t xml:space="preserve">1970-1973 </t>
    </r>
  </si>
  <si>
    <r>
      <rPr>
        <sz val="8"/>
        <rFont val="Times New Roman"/>
        <family val="1"/>
      </rPr>
      <t xml:space="preserve">2008-2016 </t>
    </r>
  </si>
  <si>
    <r>
      <rPr>
        <sz val="8"/>
        <rFont val="Times New Roman"/>
        <family val="1"/>
      </rPr>
      <t xml:space="preserve">6/70 </t>
    </r>
  </si>
  <si>
    <r>
      <rPr>
        <sz val="8"/>
        <rFont val="Times New Roman"/>
        <family val="1"/>
      </rPr>
      <t xml:space="preserve">1993-1996 </t>
    </r>
  </si>
  <si>
    <r>
      <rPr>
        <sz val="8"/>
        <rFont val="Times New Roman"/>
        <family val="1"/>
      </rPr>
      <t xml:space="preserve">6/37 </t>
    </r>
  </si>
  <si>
    <r>
      <rPr>
        <sz val="8"/>
        <rFont val="Times New Roman"/>
        <family val="1"/>
      </rPr>
      <t xml:space="preserve">1950-1951 </t>
    </r>
  </si>
  <si>
    <r>
      <rPr>
        <sz val="8"/>
        <rFont val="Times New Roman"/>
        <family val="1"/>
      </rPr>
      <t xml:space="preserve">3/14 </t>
    </r>
  </si>
  <si>
    <r>
      <rPr>
        <sz val="8"/>
        <rFont val="Times New Roman"/>
        <family val="1"/>
      </rPr>
      <t xml:space="preserve">4/32 </t>
    </r>
  </si>
  <si>
    <r>
      <rPr>
        <sz val="8"/>
        <rFont val="Times New Roman"/>
        <family val="1"/>
      </rPr>
      <t xml:space="preserve">1940-1942 </t>
    </r>
  </si>
  <si>
    <r>
      <rPr>
        <sz val="8"/>
        <rFont val="Times New Roman"/>
        <family val="1"/>
      </rPr>
      <t xml:space="preserve">2003-2004 </t>
    </r>
  </si>
  <si>
    <r>
      <rPr>
        <sz val="8"/>
        <rFont val="Times New Roman"/>
        <family val="1"/>
      </rPr>
      <t xml:space="preserve">4/55 </t>
    </r>
  </si>
  <si>
    <r>
      <rPr>
        <sz val="8"/>
        <rFont val="Times New Roman"/>
        <family val="1"/>
      </rPr>
      <t xml:space="preserve">2005-2006 </t>
    </r>
  </si>
  <si>
    <r>
      <rPr>
        <sz val="8"/>
        <rFont val="Times New Roman"/>
        <family val="1"/>
      </rPr>
      <t xml:space="preserve">3/15 </t>
    </r>
  </si>
  <si>
    <r>
      <rPr>
        <sz val="8"/>
        <rFont val="Times New Roman"/>
        <family val="1"/>
      </rPr>
      <t xml:space="preserve">1976-1978 </t>
    </r>
  </si>
  <si>
    <r>
      <rPr>
        <sz val="8"/>
        <rFont val="Times New Roman"/>
        <family val="1"/>
      </rPr>
      <t xml:space="preserve">1/8 </t>
    </r>
  </si>
  <si>
    <r>
      <rPr>
        <sz val="8"/>
        <rFont val="Times New Roman"/>
        <family val="1"/>
      </rPr>
      <t xml:space="preserve">2012-2015 </t>
    </r>
  </si>
  <si>
    <r>
      <rPr>
        <sz val="8"/>
        <rFont val="Times New Roman"/>
        <family val="1"/>
      </rPr>
      <t xml:space="preserve">2010-2013 </t>
    </r>
  </si>
  <si>
    <r>
      <rPr>
        <sz val="8"/>
        <rFont val="Times New Roman"/>
        <family val="1"/>
      </rPr>
      <t xml:space="preserve">2/7 </t>
    </r>
  </si>
  <si>
    <r>
      <rPr>
        <sz val="8"/>
        <rFont val="Times New Roman"/>
        <family val="1"/>
      </rPr>
      <t xml:space="preserve">2009-2017 </t>
    </r>
  </si>
  <si>
    <r>
      <rPr>
        <sz val="8"/>
        <rFont val="Times New Roman"/>
        <family val="1"/>
      </rPr>
      <t xml:space="preserve">6/28 </t>
    </r>
  </si>
  <si>
    <r>
      <rPr>
        <sz val="8"/>
        <rFont val="Times New Roman"/>
        <family val="1"/>
      </rPr>
      <t xml:space="preserve">1959-1963 </t>
    </r>
  </si>
  <si>
    <r>
      <rPr>
        <sz val="8"/>
        <rFont val="Times New Roman"/>
        <family val="1"/>
      </rPr>
      <t xml:space="preserve">1966-1968 </t>
    </r>
  </si>
  <si>
    <r>
      <rPr>
        <sz val="8"/>
        <rFont val="Times New Roman"/>
        <family val="1"/>
      </rPr>
      <t xml:space="preserve">3/76 </t>
    </r>
  </si>
  <si>
    <r>
      <rPr>
        <sz val="8"/>
        <rFont val="Times New Roman"/>
        <family val="1"/>
      </rPr>
      <t xml:space="preserve">1960-1961 </t>
    </r>
  </si>
  <si>
    <r>
      <rPr>
        <sz val="8"/>
        <rFont val="Times New Roman"/>
        <family val="1"/>
      </rPr>
      <t xml:space="preserve">5/18 </t>
    </r>
  </si>
  <si>
    <r>
      <rPr>
        <sz val="8"/>
        <rFont val="Times New Roman"/>
        <family val="1"/>
      </rPr>
      <t xml:space="preserve">1998-1999 </t>
    </r>
  </si>
  <si>
    <r>
      <rPr>
        <sz val="8"/>
        <rFont val="Times New Roman"/>
        <family val="1"/>
      </rPr>
      <t xml:space="preserve">1/16 </t>
    </r>
  </si>
  <si>
    <r>
      <rPr>
        <sz val="8"/>
        <rFont val="Times New Roman"/>
        <family val="1"/>
      </rPr>
      <t xml:space="preserve">2014-2015 </t>
    </r>
  </si>
  <si>
    <r>
      <rPr>
        <sz val="8"/>
        <rFont val="Times New Roman"/>
        <family val="1"/>
      </rPr>
      <t xml:space="preserve">1/25 </t>
    </r>
  </si>
  <si>
    <r>
      <rPr>
        <sz val="8"/>
        <rFont val="Times New Roman"/>
        <family val="1"/>
      </rPr>
      <t xml:space="preserve">1970-1974 </t>
    </r>
  </si>
  <si>
    <r>
      <rPr>
        <sz val="8"/>
        <rFont val="Times New Roman"/>
        <family val="1"/>
      </rPr>
      <t xml:space="preserve">1939-1940 </t>
    </r>
  </si>
  <si>
    <r>
      <rPr>
        <sz val="8"/>
        <rFont val="Times New Roman"/>
        <family val="1"/>
      </rPr>
      <t xml:space="preserve">1994-1995 </t>
    </r>
  </si>
  <si>
    <r>
      <rPr>
        <sz val="8"/>
        <rFont val="Times New Roman"/>
        <family val="1"/>
      </rPr>
      <t xml:space="preserve">1946-1948 </t>
    </r>
  </si>
  <si>
    <r>
      <rPr>
        <sz val="8"/>
        <rFont val="Times New Roman"/>
        <family val="1"/>
      </rPr>
      <t xml:space="preserve">2/14 </t>
    </r>
  </si>
  <si>
    <r>
      <rPr>
        <sz val="8"/>
        <rFont val="Times New Roman"/>
        <family val="1"/>
      </rPr>
      <t xml:space="preserve">1945-1948 </t>
    </r>
  </si>
  <si>
    <r>
      <rPr>
        <sz val="8"/>
        <rFont val="Times New Roman"/>
        <family val="1"/>
      </rPr>
      <t xml:space="preserve">2008-2013 </t>
    </r>
  </si>
  <si>
    <r>
      <rPr>
        <sz val="8"/>
        <rFont val="Times New Roman"/>
        <family val="1"/>
      </rPr>
      <t xml:space="preserve">1/84 </t>
    </r>
  </si>
  <si>
    <r>
      <rPr>
        <sz val="8"/>
        <rFont val="Times New Roman"/>
        <family val="1"/>
      </rPr>
      <t xml:space="preserve">1969-1971 </t>
    </r>
  </si>
  <si>
    <r>
      <rPr>
        <sz val="8"/>
        <rFont val="Times New Roman"/>
        <family val="1"/>
      </rPr>
      <t xml:space="preserve">1/10 </t>
    </r>
  </si>
  <si>
    <r>
      <rPr>
        <sz val="8"/>
        <rFont val="Times New Roman"/>
        <family val="1"/>
      </rPr>
      <t xml:space="preserve">1995-1997 </t>
    </r>
  </si>
  <si>
    <r>
      <rPr>
        <sz val="8"/>
        <rFont val="Times New Roman"/>
        <family val="1"/>
      </rPr>
      <t xml:space="preserve">1/21 </t>
    </r>
  </si>
  <si>
    <r>
      <rPr>
        <sz val="8"/>
        <rFont val="Times New Roman"/>
        <family val="1"/>
      </rPr>
      <t xml:space="preserve">1992-1997 </t>
    </r>
  </si>
  <si>
    <r>
      <rPr>
        <sz val="8"/>
        <rFont val="Times New Roman"/>
        <family val="1"/>
      </rPr>
      <t xml:space="preserve">5/62 </t>
    </r>
  </si>
  <si>
    <r>
      <rPr>
        <sz val="8"/>
        <rFont val="Times New Roman"/>
        <family val="1"/>
      </rPr>
      <t xml:space="preserve">7/54 </t>
    </r>
  </si>
  <si>
    <r>
      <rPr>
        <sz val="8"/>
        <rFont val="Times New Roman"/>
        <family val="1"/>
      </rPr>
      <t xml:space="preserve">1989-1992 </t>
    </r>
  </si>
  <si>
    <r>
      <rPr>
        <sz val="8"/>
        <rFont val="Times New Roman"/>
        <family val="1"/>
      </rPr>
      <t xml:space="preserve">6/36 </t>
    </r>
  </si>
  <si>
    <r>
      <rPr>
        <sz val="8"/>
        <rFont val="Times New Roman"/>
        <family val="1"/>
      </rPr>
      <t xml:space="preserve">2/27 </t>
    </r>
  </si>
  <si>
    <r>
      <rPr>
        <sz val="8"/>
        <rFont val="Times New Roman"/>
        <family val="1"/>
      </rPr>
      <t xml:space="preserve">1997-1998 </t>
    </r>
  </si>
  <si>
    <r>
      <rPr>
        <sz val="8"/>
        <rFont val="Times New Roman"/>
        <family val="1"/>
      </rPr>
      <t xml:space="preserve">1/56 </t>
    </r>
  </si>
  <si>
    <r>
      <rPr>
        <sz val="8"/>
        <rFont val="Times New Roman"/>
        <family val="1"/>
      </rPr>
      <t xml:space="preserve">1973-1978 </t>
    </r>
  </si>
  <si>
    <r>
      <rPr>
        <sz val="8"/>
        <rFont val="Times New Roman"/>
        <family val="1"/>
      </rPr>
      <t xml:space="preserve">1972-1974 </t>
    </r>
  </si>
  <si>
    <r>
      <rPr>
        <sz val="8"/>
        <rFont val="Times New Roman"/>
        <family val="1"/>
      </rPr>
      <t xml:space="preserve">1972-1973 </t>
    </r>
  </si>
  <si>
    <r>
      <rPr>
        <sz val="8"/>
        <rFont val="Times New Roman"/>
        <family val="1"/>
      </rPr>
      <t xml:space="preserve">1940-1941 </t>
    </r>
  </si>
  <si>
    <r>
      <rPr>
        <sz val="8"/>
        <rFont val="Times New Roman"/>
        <family val="1"/>
      </rPr>
      <t xml:space="preserve">4/15 </t>
    </r>
  </si>
  <si>
    <r>
      <rPr>
        <sz val="8"/>
        <rFont val="Times New Roman"/>
        <family val="1"/>
      </rPr>
      <t xml:space="preserve">1/20 </t>
    </r>
  </si>
  <si>
    <r>
      <rPr>
        <sz val="8"/>
        <rFont val="Times New Roman"/>
        <family val="1"/>
      </rPr>
      <t xml:space="preserve">6/40 </t>
    </r>
  </si>
  <si>
    <r>
      <rPr>
        <sz val="8"/>
        <rFont val="Times New Roman"/>
        <family val="1"/>
      </rPr>
      <t xml:space="preserve">5/37 </t>
    </r>
  </si>
  <si>
    <r>
      <rPr>
        <sz val="8"/>
        <rFont val="Times New Roman"/>
        <family val="1"/>
      </rPr>
      <t xml:space="preserve">4/41 </t>
    </r>
  </si>
  <si>
    <r>
      <rPr>
        <sz val="8"/>
        <rFont val="Times New Roman"/>
        <family val="1"/>
      </rPr>
      <t xml:space="preserve">2011-2014 </t>
    </r>
  </si>
  <si>
    <r>
      <rPr>
        <sz val="8"/>
        <rFont val="Times New Roman"/>
        <family val="1"/>
      </rPr>
      <t xml:space="preserve">1962-1965 </t>
    </r>
  </si>
  <si>
    <r>
      <rPr>
        <sz val="8"/>
        <rFont val="Times New Roman"/>
        <family val="1"/>
      </rPr>
      <t xml:space="preserve">1981-1982 </t>
    </r>
  </si>
  <si>
    <r>
      <rPr>
        <sz val="8"/>
        <rFont val="Times New Roman"/>
        <family val="1"/>
      </rPr>
      <t xml:space="preserve">4/47 </t>
    </r>
  </si>
  <si>
    <r>
      <rPr>
        <sz val="8"/>
        <rFont val="Times New Roman"/>
        <family val="1"/>
      </rPr>
      <t xml:space="preserve">2003-2006 </t>
    </r>
  </si>
  <si>
    <r>
      <rPr>
        <sz val="8"/>
        <rFont val="Times New Roman"/>
        <family val="1"/>
      </rPr>
      <t xml:space="preserve">1971-1981 </t>
    </r>
  </si>
  <si>
    <r>
      <rPr>
        <sz val="8"/>
        <rFont val="Times New Roman"/>
        <family val="1"/>
      </rPr>
      <t xml:space="preserve">7/48 </t>
    </r>
  </si>
  <si>
    <r>
      <rPr>
        <sz val="8"/>
        <rFont val="Times New Roman"/>
        <family val="1"/>
      </rPr>
      <t xml:space="preserve">1989-2006 </t>
    </r>
  </si>
  <si>
    <r>
      <rPr>
        <sz val="8"/>
        <rFont val="Times New Roman"/>
        <family val="1"/>
      </rPr>
      <t xml:space="preserve">4/44 </t>
    </r>
  </si>
  <si>
    <r>
      <rPr>
        <sz val="8"/>
        <rFont val="Times New Roman"/>
        <family val="1"/>
      </rPr>
      <t xml:space="preserve">1941-1942 </t>
    </r>
  </si>
  <si>
    <r>
      <rPr>
        <sz val="8"/>
        <rFont val="Times New Roman"/>
        <family val="1"/>
      </rPr>
      <t xml:space="preserve">1991-1999 </t>
    </r>
  </si>
  <si>
    <r>
      <rPr>
        <sz val="8"/>
        <rFont val="Times New Roman"/>
        <family val="1"/>
      </rPr>
      <t xml:space="preserve">8/62 </t>
    </r>
  </si>
  <si>
    <r>
      <rPr>
        <sz val="8"/>
        <rFont val="Times New Roman"/>
        <family val="1"/>
      </rPr>
      <t xml:space="preserve">1997-1999 </t>
    </r>
  </si>
  <si>
    <r>
      <rPr>
        <sz val="8"/>
        <rFont val="Times New Roman"/>
        <family val="1"/>
      </rPr>
      <t xml:space="preserve">5/27 </t>
    </r>
  </si>
  <si>
    <r>
      <rPr>
        <sz val="8"/>
        <rFont val="Times New Roman"/>
        <family val="1"/>
      </rPr>
      <t xml:space="preserve">1964-1965 </t>
    </r>
  </si>
  <si>
    <r>
      <rPr>
        <sz val="8"/>
        <rFont val="Times New Roman"/>
        <family val="1"/>
      </rPr>
      <t xml:space="preserve">2002-2012 </t>
    </r>
  </si>
  <si>
    <r>
      <rPr>
        <sz val="8"/>
        <rFont val="Times New Roman"/>
        <family val="1"/>
      </rPr>
      <t xml:space="preserve">4/57 </t>
    </r>
  </si>
  <si>
    <r>
      <rPr>
        <sz val="8"/>
        <rFont val="Times New Roman"/>
        <family val="1"/>
      </rPr>
      <t xml:space="preserve">1985-2001 </t>
    </r>
  </si>
  <si>
    <r>
      <rPr>
        <sz val="8"/>
        <rFont val="Times New Roman"/>
        <family val="1"/>
      </rPr>
      <t xml:space="preserve">5/55 </t>
    </r>
  </si>
  <si>
    <r>
      <rPr>
        <sz val="8"/>
        <rFont val="Times New Roman"/>
        <family val="1"/>
      </rPr>
      <t xml:space="preserve">1996-2003 </t>
    </r>
  </si>
  <si>
    <r>
      <rPr>
        <sz val="8"/>
        <rFont val="Times New Roman"/>
        <family val="1"/>
      </rPr>
      <t xml:space="preserve">3/27 </t>
    </r>
  </si>
  <si>
    <r>
      <rPr>
        <sz val="8"/>
        <rFont val="Times New Roman"/>
        <family val="1"/>
      </rPr>
      <t xml:space="preserve">1953-1956 </t>
    </r>
  </si>
  <si>
    <r>
      <rPr>
        <sz val="8"/>
        <rFont val="Times New Roman"/>
        <family val="1"/>
      </rPr>
      <t xml:space="preserve">3/6 </t>
    </r>
  </si>
  <si>
    <r>
      <rPr>
        <sz val="8"/>
        <rFont val="Times New Roman"/>
        <family val="1"/>
      </rPr>
      <t xml:space="preserve">1984-2003 </t>
    </r>
  </si>
  <si>
    <r>
      <rPr>
        <sz val="8"/>
        <rFont val="Times New Roman"/>
        <family val="1"/>
      </rPr>
      <t xml:space="preserve">6/38 </t>
    </r>
  </si>
  <si>
    <r>
      <rPr>
        <sz val="8"/>
        <rFont val="Times New Roman"/>
        <family val="1"/>
      </rPr>
      <t xml:space="preserve">1993-1994 </t>
    </r>
  </si>
  <si>
    <r>
      <rPr>
        <sz val="8"/>
        <rFont val="Times New Roman"/>
        <family val="1"/>
      </rPr>
      <t xml:space="preserve">1956-1965 </t>
    </r>
  </si>
  <si>
    <r>
      <rPr>
        <sz val="8"/>
        <rFont val="Times New Roman"/>
        <family val="1"/>
      </rPr>
      <t xml:space="preserve">6/11 </t>
    </r>
  </si>
  <si>
    <r>
      <rPr>
        <sz val="8"/>
        <rFont val="Times New Roman"/>
        <family val="1"/>
      </rPr>
      <t xml:space="preserve">2000-2001 </t>
    </r>
  </si>
  <si>
    <r>
      <rPr>
        <sz val="8"/>
        <rFont val="Times New Roman"/>
        <family val="1"/>
      </rPr>
      <t xml:space="preserve">1968-1969 </t>
    </r>
  </si>
  <si>
    <r>
      <rPr>
        <sz val="8"/>
        <rFont val="Times New Roman"/>
        <family val="1"/>
      </rPr>
      <t xml:space="preserve">1/4 </t>
    </r>
  </si>
  <si>
    <r>
      <rPr>
        <sz val="8"/>
        <rFont val="Times New Roman"/>
        <family val="1"/>
      </rPr>
      <t xml:space="preserve">1945-1955 </t>
    </r>
  </si>
  <si>
    <r>
      <rPr>
        <sz val="8"/>
        <rFont val="Times New Roman"/>
        <family val="1"/>
      </rPr>
      <t xml:space="preserve">1964-1966 </t>
    </r>
  </si>
  <si>
    <r>
      <rPr>
        <sz val="8"/>
        <rFont val="Times New Roman"/>
        <family val="1"/>
      </rPr>
      <t xml:space="preserve">1/5 </t>
    </r>
  </si>
  <si>
    <r>
      <rPr>
        <sz val="8"/>
        <rFont val="Times New Roman"/>
        <family val="1"/>
      </rPr>
      <t xml:space="preserve">1939-1942 </t>
    </r>
  </si>
  <si>
    <r>
      <rPr>
        <sz val="8"/>
        <rFont val="Times New Roman"/>
        <family val="1"/>
      </rPr>
      <t xml:space="preserve">2017-2018 </t>
    </r>
  </si>
  <si>
    <r>
      <rPr>
        <sz val="8"/>
        <rFont val="Times New Roman"/>
        <family val="1"/>
      </rPr>
      <t xml:space="preserve">2/15 </t>
    </r>
  </si>
  <si>
    <r>
      <rPr>
        <sz val="8"/>
        <rFont val="Times New Roman"/>
        <family val="1"/>
      </rPr>
      <t xml:space="preserve">1945-1946 </t>
    </r>
  </si>
  <si>
    <r>
      <rPr>
        <sz val="8"/>
        <rFont val="Times New Roman"/>
        <family val="1"/>
      </rPr>
      <t xml:space="preserve">5/57 </t>
    </r>
  </si>
  <si>
    <r>
      <rPr>
        <sz val="8"/>
        <rFont val="Times New Roman"/>
        <family val="1"/>
      </rPr>
      <t xml:space="preserve">5/43 </t>
    </r>
  </si>
  <si>
    <r>
      <rPr>
        <sz val="8"/>
        <rFont val="Times New Roman"/>
        <family val="1"/>
      </rPr>
      <t xml:space="preserve">2/21 </t>
    </r>
  </si>
  <si>
    <r>
      <rPr>
        <sz val="8"/>
        <rFont val="Times New Roman"/>
        <family val="1"/>
      </rPr>
      <t xml:space="preserve">1939-1941 </t>
    </r>
  </si>
  <si>
    <r>
      <rPr>
        <sz val="8"/>
        <rFont val="Times New Roman"/>
        <family val="1"/>
      </rPr>
      <t xml:space="preserve">1996-2002 </t>
    </r>
  </si>
  <si>
    <r>
      <rPr>
        <sz val="8"/>
        <rFont val="Times New Roman"/>
        <family val="1"/>
      </rPr>
      <t xml:space="preserve">7/31 </t>
    </r>
  </si>
  <si>
    <r>
      <rPr>
        <sz val="8"/>
        <rFont val="Times New Roman"/>
        <family val="1"/>
      </rPr>
      <t xml:space="preserve">1948-1949 </t>
    </r>
  </si>
  <si>
    <r>
      <rPr>
        <sz val="8"/>
        <rFont val="Times New Roman"/>
        <family val="1"/>
      </rPr>
      <t xml:space="preserve">1/71 </t>
    </r>
  </si>
  <si>
    <r>
      <rPr>
        <sz val="8"/>
        <rFont val="Times New Roman"/>
        <family val="1"/>
      </rPr>
      <t xml:space="preserve">1948-1952 </t>
    </r>
  </si>
  <si>
    <r>
      <rPr>
        <sz val="8"/>
        <rFont val="Times New Roman"/>
        <family val="1"/>
      </rPr>
      <t xml:space="preserve">3/42 </t>
    </r>
  </si>
  <si>
    <r>
      <rPr>
        <sz val="8"/>
        <rFont val="Times New Roman"/>
        <family val="1"/>
      </rPr>
      <t xml:space="preserve">1993-1995 </t>
    </r>
  </si>
  <si>
    <r>
      <rPr>
        <sz val="8"/>
        <rFont val="Times New Roman"/>
        <family val="1"/>
      </rPr>
      <t xml:space="preserve">2/50 </t>
    </r>
  </si>
  <si>
    <r>
      <rPr>
        <sz val="8"/>
        <rFont val="Times New Roman"/>
        <family val="1"/>
      </rPr>
      <t xml:space="preserve">1/40 </t>
    </r>
  </si>
  <si>
    <r>
      <rPr>
        <sz val="8"/>
        <rFont val="Times New Roman"/>
        <family val="1"/>
      </rPr>
      <t xml:space="preserve">1947-1955 </t>
    </r>
  </si>
  <si>
    <r>
      <rPr>
        <sz val="8"/>
        <rFont val="Times New Roman"/>
        <family val="1"/>
      </rPr>
      <t xml:space="preserve">5/21 </t>
    </r>
  </si>
  <si>
    <r>
      <rPr>
        <sz val="8"/>
        <rFont val="Times New Roman"/>
        <family val="1"/>
      </rPr>
      <t xml:space="preserve">1973-1980 </t>
    </r>
  </si>
  <si>
    <r>
      <rPr>
        <sz val="8"/>
        <rFont val="Times New Roman"/>
        <family val="1"/>
      </rPr>
      <t xml:space="preserve">6/46 </t>
    </r>
  </si>
  <si>
    <r>
      <rPr>
        <sz val="8"/>
        <rFont val="Times New Roman"/>
        <family val="1"/>
      </rPr>
      <t xml:space="preserve">1967-1969 </t>
    </r>
  </si>
  <si>
    <r>
      <rPr>
        <sz val="8"/>
        <rFont val="Times New Roman"/>
        <family val="1"/>
      </rPr>
      <t xml:space="preserve">1947-1948 </t>
    </r>
  </si>
  <si>
    <r>
      <rPr>
        <sz val="8"/>
        <rFont val="Times New Roman"/>
        <family val="1"/>
      </rPr>
      <t xml:space="preserve">1977-1981 </t>
    </r>
  </si>
  <si>
    <r>
      <rPr>
        <sz val="8"/>
        <rFont val="Times New Roman"/>
        <family val="1"/>
      </rPr>
      <t xml:space="preserve">2/8 </t>
    </r>
  </si>
  <si>
    <r>
      <rPr>
        <sz val="8"/>
        <rFont val="Times New Roman"/>
        <family val="1"/>
      </rPr>
      <t xml:space="preserve">1949-1954 </t>
    </r>
  </si>
  <si>
    <r>
      <rPr>
        <sz val="8"/>
        <rFont val="Times New Roman"/>
        <family val="1"/>
      </rPr>
      <t xml:space="preserve">4/38 </t>
    </r>
  </si>
  <si>
    <r>
      <rPr>
        <sz val="8"/>
        <rFont val="Times New Roman"/>
        <family val="1"/>
      </rPr>
      <t xml:space="preserve">2000-2004 </t>
    </r>
  </si>
  <si>
    <r>
      <rPr>
        <sz val="8"/>
        <rFont val="Times New Roman"/>
        <family val="1"/>
      </rPr>
      <t xml:space="preserve">3/26 </t>
    </r>
  </si>
  <si>
    <r>
      <rPr>
        <sz val="8"/>
        <rFont val="Times New Roman"/>
        <family val="1"/>
      </rPr>
      <t xml:space="preserve">2007-2008 </t>
    </r>
  </si>
  <si>
    <r>
      <rPr>
        <sz val="8"/>
        <rFont val="Times New Roman"/>
        <family val="1"/>
      </rPr>
      <t xml:space="preserve">1939-1946 </t>
    </r>
  </si>
  <si>
    <r>
      <rPr>
        <sz val="8"/>
        <rFont val="Times New Roman"/>
        <family val="1"/>
      </rPr>
      <t xml:space="preserve">1/18 </t>
    </r>
  </si>
  <si>
    <r>
      <rPr>
        <sz val="8"/>
        <rFont val="Times New Roman"/>
        <family val="1"/>
      </rPr>
      <t xml:space="preserve">2001-2006 </t>
    </r>
  </si>
  <si>
    <r>
      <rPr>
        <sz val="8"/>
        <rFont val="Times New Roman"/>
        <family val="1"/>
      </rPr>
      <t xml:space="preserve">4/25 </t>
    </r>
  </si>
  <si>
    <r>
      <rPr>
        <sz val="8"/>
        <rFont val="Times New Roman"/>
        <family val="1"/>
      </rPr>
      <t xml:space="preserve">1963-1965 </t>
    </r>
  </si>
  <si>
    <r>
      <rPr>
        <sz val="8"/>
        <rFont val="Times New Roman"/>
        <family val="1"/>
      </rPr>
      <t xml:space="preserve">4/35 </t>
    </r>
  </si>
  <si>
    <r>
      <rPr>
        <sz val="8"/>
        <rFont val="Times New Roman"/>
        <family val="1"/>
      </rPr>
      <t xml:space="preserve">2/32 </t>
    </r>
  </si>
  <si>
    <r>
      <rPr>
        <sz val="8"/>
        <rFont val="Times New Roman"/>
        <family val="1"/>
      </rPr>
      <t xml:space="preserve">1971-1977 </t>
    </r>
  </si>
  <si>
    <r>
      <rPr>
        <sz val="8"/>
        <rFont val="Times New Roman"/>
        <family val="1"/>
      </rPr>
      <t xml:space="preserve">3/46 </t>
    </r>
  </si>
  <si>
    <r>
      <rPr>
        <sz val="8"/>
        <rFont val="Times New Roman"/>
        <family val="1"/>
      </rPr>
      <t xml:space="preserve">1982-1984 </t>
    </r>
  </si>
  <si>
    <r>
      <rPr>
        <sz val="8"/>
        <rFont val="Times New Roman"/>
        <family val="1"/>
      </rPr>
      <t xml:space="preserve">2/22 </t>
    </r>
  </si>
  <si>
    <r>
      <rPr>
        <sz val="8"/>
        <rFont val="Times New Roman"/>
        <family val="1"/>
      </rPr>
      <t xml:space="preserve">1952-1953 </t>
    </r>
  </si>
  <si>
    <r>
      <rPr>
        <sz val="8"/>
        <rFont val="Times New Roman"/>
        <family val="1"/>
      </rPr>
      <t xml:space="preserve">2006-2009 </t>
    </r>
  </si>
  <si>
    <r>
      <rPr>
        <sz val="8"/>
        <rFont val="Times New Roman"/>
        <family val="1"/>
      </rPr>
      <t xml:space="preserve">1/46 </t>
    </r>
  </si>
  <si>
    <r>
      <rPr>
        <sz val="8"/>
        <rFont val="Times New Roman"/>
        <family val="1"/>
      </rPr>
      <t xml:space="preserve">1991-2002 </t>
    </r>
  </si>
  <si>
    <r>
      <rPr>
        <sz val="8"/>
        <rFont val="Times New Roman"/>
        <family val="1"/>
      </rPr>
      <t xml:space="preserve">5/32 </t>
    </r>
  </si>
  <si>
    <r>
      <rPr>
        <sz val="8"/>
        <rFont val="Times New Roman"/>
        <family val="1"/>
      </rPr>
      <t xml:space="preserve">1990-1991 </t>
    </r>
  </si>
  <si>
    <r>
      <rPr>
        <sz val="8"/>
        <rFont val="Times New Roman"/>
        <family val="1"/>
      </rPr>
      <t xml:space="preserve">4/46 </t>
    </r>
  </si>
  <si>
    <r>
      <rPr>
        <sz val="8"/>
        <rFont val="Times New Roman"/>
        <family val="1"/>
      </rPr>
      <t xml:space="preserve">1/53 </t>
    </r>
  </si>
  <si>
    <r>
      <rPr>
        <sz val="8"/>
        <rFont val="Times New Roman"/>
        <family val="1"/>
      </rPr>
      <t xml:space="preserve">4/64 </t>
    </r>
  </si>
  <si>
    <r>
      <rPr>
        <sz val="8"/>
        <rFont val="Times New Roman"/>
        <family val="1"/>
      </rPr>
      <t xml:space="preserve">2006-2013 </t>
    </r>
  </si>
  <si>
    <r>
      <rPr>
        <sz val="8"/>
        <rFont val="Times New Roman"/>
        <family val="1"/>
      </rPr>
      <t xml:space="preserve">4/43 </t>
    </r>
  </si>
  <si>
    <r>
      <rPr>
        <sz val="8"/>
        <rFont val="Times New Roman"/>
        <family val="1"/>
      </rPr>
      <t xml:space="preserve">1971-1972 </t>
    </r>
  </si>
  <si>
    <r>
      <rPr>
        <sz val="8"/>
        <rFont val="Times New Roman"/>
        <family val="1"/>
      </rPr>
      <t xml:space="preserve">2015-2018 </t>
    </r>
  </si>
  <si>
    <r>
      <rPr>
        <sz val="8"/>
        <rFont val="Times New Roman"/>
        <family val="1"/>
      </rPr>
      <t xml:space="preserve">3/37 </t>
    </r>
  </si>
  <si>
    <r>
      <rPr>
        <sz val="8"/>
        <rFont val="Times New Roman"/>
        <family val="1"/>
      </rPr>
      <t xml:space="preserve">2013-2015 </t>
    </r>
  </si>
  <si>
    <r>
      <rPr>
        <sz val="8"/>
        <rFont val="Times New Roman"/>
        <family val="1"/>
      </rPr>
      <t xml:space="preserve">1/22 </t>
    </r>
  </si>
  <si>
    <r>
      <rPr>
        <sz val="8"/>
        <rFont val="Times New Roman"/>
        <family val="1"/>
      </rPr>
      <t xml:space="preserve">2/23 </t>
    </r>
  </si>
  <si>
    <r>
      <rPr>
        <sz val="8"/>
        <rFont val="Times New Roman"/>
        <family val="1"/>
      </rPr>
      <t xml:space="preserve">1954-1958 </t>
    </r>
  </si>
  <si>
    <r>
      <rPr>
        <sz val="8"/>
        <rFont val="Times New Roman"/>
        <family val="1"/>
      </rPr>
      <t xml:space="preserve">1953-1958 </t>
    </r>
  </si>
  <si>
    <r>
      <rPr>
        <sz val="8"/>
        <rFont val="Times New Roman"/>
        <family val="1"/>
      </rPr>
      <t xml:space="preserve">2/4 </t>
    </r>
  </si>
  <si>
    <r>
      <rPr>
        <sz val="8"/>
        <rFont val="Times New Roman"/>
        <family val="1"/>
      </rPr>
      <t xml:space="preserve">1947-1949 </t>
    </r>
  </si>
  <si>
    <r>
      <rPr>
        <sz val="8"/>
        <rFont val="Times New Roman"/>
        <family val="1"/>
      </rPr>
      <t xml:space="preserve">1/19 </t>
    </r>
  </si>
  <si>
    <r>
      <rPr>
        <sz val="8"/>
        <rFont val="Times New Roman"/>
        <family val="1"/>
      </rPr>
      <t xml:space="preserve">1989-1990 </t>
    </r>
  </si>
  <si>
    <r>
      <rPr>
        <sz val="8"/>
        <rFont val="Times New Roman"/>
        <family val="1"/>
      </rPr>
      <t xml:space="preserve">3/23 </t>
    </r>
  </si>
  <si>
    <r>
      <rPr>
        <sz val="8"/>
        <rFont val="Times New Roman"/>
        <family val="1"/>
      </rPr>
      <t xml:space="preserve">1988-1992 </t>
    </r>
  </si>
  <si>
    <r>
      <rPr>
        <sz val="8"/>
        <rFont val="Times New Roman"/>
        <family val="1"/>
      </rPr>
      <t xml:space="preserve">1961-1972 </t>
    </r>
  </si>
  <si>
    <r>
      <rPr>
        <sz val="8"/>
        <rFont val="Times New Roman"/>
        <family val="1"/>
      </rPr>
      <t xml:space="preserve">1961-1968 </t>
    </r>
  </si>
  <si>
    <r>
      <rPr>
        <sz val="8"/>
        <rFont val="Times New Roman"/>
        <family val="1"/>
      </rPr>
      <t xml:space="preserve">7/73 </t>
    </r>
  </si>
  <si>
    <r>
      <rPr>
        <sz val="8"/>
        <rFont val="Times New Roman"/>
        <family val="1"/>
      </rPr>
      <t xml:space="preserve">2/16 </t>
    </r>
  </si>
  <si>
    <r>
      <rPr>
        <sz val="8"/>
        <rFont val="Times New Roman"/>
        <family val="1"/>
      </rPr>
      <t xml:space="preserve">1/34 </t>
    </r>
  </si>
  <si>
    <r>
      <rPr>
        <sz val="8"/>
        <rFont val="Times New Roman"/>
        <family val="1"/>
      </rPr>
      <t xml:space="preserve">1969-1973 </t>
    </r>
  </si>
  <si>
    <r>
      <rPr>
        <sz val="8"/>
        <rFont val="Times New Roman"/>
        <family val="1"/>
      </rPr>
      <t xml:space="preserve">7/39 </t>
    </r>
  </si>
  <si>
    <r>
      <rPr>
        <sz val="8"/>
        <rFont val="Times New Roman"/>
        <family val="1"/>
      </rPr>
      <t xml:space="preserve">2009-2010 </t>
    </r>
  </si>
  <si>
    <r>
      <rPr>
        <sz val="8"/>
        <rFont val="Times New Roman"/>
        <family val="1"/>
      </rPr>
      <t xml:space="preserve">4/14 </t>
    </r>
  </si>
  <si>
    <r>
      <rPr>
        <sz val="8"/>
        <rFont val="Times New Roman"/>
        <family val="1"/>
      </rPr>
      <t xml:space="preserve">2004-2005 </t>
    </r>
  </si>
  <si>
    <r>
      <rPr>
        <sz val="8"/>
        <rFont val="Times New Roman"/>
        <family val="1"/>
      </rPr>
      <t xml:space="preserve">1983-1985 </t>
    </r>
  </si>
  <si>
    <r>
      <rPr>
        <sz val="8"/>
        <rFont val="Times New Roman"/>
        <family val="1"/>
      </rPr>
      <t xml:space="preserve">2008-2010 </t>
    </r>
  </si>
  <si>
    <r>
      <rPr>
        <sz val="8"/>
        <rFont val="Times New Roman"/>
        <family val="1"/>
      </rPr>
      <t xml:space="preserve">3/32 </t>
    </r>
  </si>
  <si>
    <r>
      <rPr>
        <sz val="8"/>
        <rFont val="Times New Roman"/>
        <family val="1"/>
      </rPr>
      <t xml:space="preserve">1991-1992 </t>
    </r>
  </si>
  <si>
    <r>
      <rPr>
        <sz val="8"/>
        <rFont val="Times New Roman"/>
        <family val="1"/>
      </rPr>
      <t xml:space="preserve">2/51 </t>
    </r>
  </si>
  <si>
    <r>
      <rPr>
        <sz val="8"/>
        <rFont val="Times New Roman"/>
        <family val="1"/>
      </rPr>
      <t xml:space="preserve">1945-1950 </t>
    </r>
  </si>
  <si>
    <r>
      <rPr>
        <sz val="8"/>
        <rFont val="Times New Roman"/>
        <family val="1"/>
      </rPr>
      <t xml:space="preserve">6/41 </t>
    </r>
  </si>
  <si>
    <r>
      <rPr>
        <sz val="8"/>
        <rFont val="Times New Roman"/>
        <family val="1"/>
      </rPr>
      <t xml:space="preserve">1973-1977 </t>
    </r>
  </si>
  <si>
    <r>
      <rPr>
        <sz val="8"/>
        <rFont val="Times New Roman"/>
        <family val="1"/>
      </rPr>
      <t xml:space="preserve">1973-1974 </t>
    </r>
  </si>
  <si>
    <r>
      <rPr>
        <sz val="8"/>
        <rFont val="Times New Roman"/>
        <family val="1"/>
      </rPr>
      <t xml:space="preserve">1999-2001 </t>
    </r>
  </si>
  <si>
    <r>
      <rPr>
        <sz val="8"/>
        <rFont val="Times New Roman"/>
        <family val="1"/>
      </rPr>
      <t xml:space="preserve">4/36 </t>
    </r>
  </si>
  <si>
    <r>
      <rPr>
        <sz val="8"/>
        <rFont val="Times New Roman"/>
        <family val="1"/>
      </rPr>
      <t xml:space="preserve">1939-1950 </t>
    </r>
  </si>
  <si>
    <r>
      <rPr>
        <sz val="8"/>
        <rFont val="Times New Roman"/>
        <family val="1"/>
      </rPr>
      <t xml:space="preserve">3/21 </t>
    </r>
  </si>
  <si>
    <r>
      <rPr>
        <sz val="8"/>
        <rFont val="Times New Roman"/>
        <family val="1"/>
      </rPr>
      <t xml:space="preserve">1958-1960 </t>
    </r>
  </si>
  <si>
    <r>
      <rPr>
        <sz val="8"/>
        <rFont val="Times New Roman"/>
        <family val="1"/>
      </rPr>
      <t xml:space="preserve">5/19 </t>
    </r>
  </si>
  <si>
    <r>
      <rPr>
        <sz val="8"/>
        <rFont val="Times New Roman"/>
        <family val="1"/>
      </rPr>
      <t xml:space="preserve">7/13 </t>
    </r>
  </si>
  <si>
    <r>
      <rPr>
        <sz val="8"/>
        <rFont val="Times New Roman"/>
        <family val="1"/>
      </rPr>
      <t xml:space="preserve">1956-1957 </t>
    </r>
  </si>
  <si>
    <r>
      <rPr>
        <sz val="8"/>
        <rFont val="Times New Roman"/>
        <family val="1"/>
      </rPr>
      <t xml:space="preserve">1/27 </t>
    </r>
  </si>
  <si>
    <r>
      <rPr>
        <sz val="8"/>
        <rFont val="Times New Roman"/>
        <family val="1"/>
      </rPr>
      <t xml:space="preserve">1992-1994 </t>
    </r>
  </si>
  <si>
    <r>
      <rPr>
        <sz val="8"/>
        <rFont val="Times New Roman"/>
        <family val="1"/>
      </rPr>
      <t xml:space="preserve">2/33 </t>
    </r>
  </si>
  <si>
    <r>
      <rPr>
        <sz val="8"/>
        <rFont val="Times New Roman"/>
        <family val="1"/>
      </rPr>
      <t xml:space="preserve">1988-1989 </t>
    </r>
  </si>
  <si>
    <r>
      <rPr>
        <sz val="8"/>
        <rFont val="Times New Roman"/>
        <family val="1"/>
      </rPr>
      <t xml:space="preserve">1972-1977 </t>
    </r>
  </si>
  <si>
    <r>
      <rPr>
        <sz val="8"/>
        <rFont val="Times New Roman"/>
        <family val="1"/>
      </rPr>
      <t xml:space="preserve">2/10 </t>
    </r>
  </si>
  <si>
    <r>
      <rPr>
        <sz val="8"/>
        <rFont val="Times New Roman"/>
        <family val="1"/>
      </rPr>
      <t xml:space="preserve">1999-2014 </t>
    </r>
  </si>
  <si>
    <r>
      <rPr>
        <sz val="8"/>
        <rFont val="Times New Roman"/>
        <family val="1"/>
      </rPr>
      <t xml:space="preserve">2010-2012 </t>
    </r>
  </si>
  <si>
    <r>
      <rPr>
        <sz val="8"/>
        <rFont val="Times New Roman"/>
        <family val="1"/>
      </rPr>
      <t xml:space="preserve">4/21 </t>
    </r>
  </si>
  <si>
    <r>
      <rPr>
        <sz val="8"/>
        <rFont val="Times New Roman"/>
        <family val="1"/>
      </rPr>
      <t xml:space="preserve">1949-1957 </t>
    </r>
  </si>
  <si>
    <r>
      <rPr>
        <sz val="8"/>
        <rFont val="Times New Roman"/>
        <family val="1"/>
      </rPr>
      <t xml:space="preserve">2013-2018 </t>
    </r>
  </si>
  <si>
    <r>
      <rPr>
        <sz val="8"/>
        <rFont val="Times New Roman"/>
        <family val="1"/>
      </rPr>
      <t xml:space="preserve">9/60 </t>
    </r>
  </si>
  <si>
    <r>
      <rPr>
        <sz val="8"/>
        <rFont val="Times New Roman"/>
        <family val="1"/>
      </rPr>
      <t xml:space="preserve">1965-1976 </t>
    </r>
  </si>
  <si>
    <r>
      <rPr>
        <sz val="8"/>
        <rFont val="Times New Roman"/>
        <family val="1"/>
      </rPr>
      <t xml:space="preserve">2/20 </t>
    </r>
  </si>
  <si>
    <r>
      <rPr>
        <sz val="8"/>
        <rFont val="Times New Roman"/>
        <family val="1"/>
      </rPr>
      <t xml:space="preserve">1966-1981 </t>
    </r>
  </si>
  <si>
    <r>
      <rPr>
        <sz val="8"/>
        <rFont val="Times New Roman"/>
        <family val="1"/>
      </rPr>
      <t xml:space="preserve">1951-1953 </t>
    </r>
  </si>
  <si>
    <r>
      <rPr>
        <sz val="8"/>
        <rFont val="Times New Roman"/>
        <family val="1"/>
      </rPr>
      <t xml:space="preserve">5/47 </t>
    </r>
  </si>
  <si>
    <r>
      <rPr>
        <sz val="8"/>
        <rFont val="Times New Roman"/>
        <family val="1"/>
      </rPr>
      <t xml:space="preserve">2014-2016 </t>
    </r>
  </si>
  <si>
    <r>
      <rPr>
        <sz val="8"/>
        <rFont val="Times New Roman"/>
        <family val="1"/>
      </rPr>
      <t xml:space="preserve">1955-1957 </t>
    </r>
  </si>
  <si>
    <r>
      <rPr>
        <sz val="8"/>
        <rFont val="Times New Roman"/>
        <family val="1"/>
      </rPr>
      <t xml:space="preserve">7/47 </t>
    </r>
  </si>
  <si>
    <r>
      <rPr>
        <sz val="8"/>
        <rFont val="Times New Roman"/>
        <family val="1"/>
      </rPr>
      <t xml:space="preserve">1956-1962 </t>
    </r>
  </si>
  <si>
    <r>
      <rPr>
        <sz val="8"/>
        <rFont val="Times New Roman"/>
        <family val="1"/>
      </rPr>
      <t xml:space="preserve">1990-2001 </t>
    </r>
  </si>
  <si>
    <r>
      <rPr>
        <sz val="8"/>
        <rFont val="Times New Roman"/>
        <family val="1"/>
      </rPr>
      <t xml:space="preserve">6/59 </t>
    </r>
  </si>
  <si>
    <r>
      <rPr>
        <sz val="8"/>
        <rFont val="Times New Roman"/>
        <family val="1"/>
      </rPr>
      <t xml:space="preserve">1978-1987 </t>
    </r>
  </si>
  <si>
    <r>
      <rPr>
        <sz val="8"/>
        <rFont val="Times New Roman"/>
        <family val="1"/>
      </rPr>
      <t xml:space="preserve">5/26 </t>
    </r>
  </si>
  <si>
    <r>
      <rPr>
        <sz val="8"/>
        <rFont val="Times New Roman"/>
        <family val="1"/>
      </rPr>
      <t xml:space="preserve">1948-1951 </t>
    </r>
  </si>
  <si>
    <r>
      <rPr>
        <sz val="8"/>
        <rFont val="Times New Roman"/>
        <family val="1"/>
      </rPr>
      <t xml:space="preserve">1983-1984 </t>
    </r>
  </si>
  <si>
    <r>
      <rPr>
        <sz val="8"/>
        <rFont val="Times New Roman"/>
        <family val="1"/>
      </rPr>
      <t xml:space="preserve">1986-1995 </t>
    </r>
  </si>
  <si>
    <r>
      <rPr>
        <sz val="8"/>
        <rFont val="Times New Roman"/>
        <family val="1"/>
      </rPr>
      <t xml:space="preserve">6/52 </t>
    </r>
  </si>
  <si>
    <r>
      <rPr>
        <sz val="8"/>
        <rFont val="Times New Roman"/>
        <family val="1"/>
      </rPr>
      <t xml:space="preserve">2008-2017 </t>
    </r>
  </si>
  <si>
    <r>
      <rPr>
        <sz val="8"/>
        <rFont val="Times New Roman"/>
        <family val="1"/>
      </rPr>
      <t xml:space="preserve">3/13 </t>
    </r>
  </si>
  <si>
    <r>
      <rPr>
        <sz val="8"/>
        <rFont val="Times New Roman"/>
        <family val="1"/>
      </rPr>
      <t xml:space="preserve">4/27 </t>
    </r>
  </si>
  <si>
    <r>
      <rPr>
        <sz val="8"/>
        <rFont val="Times New Roman"/>
        <family val="1"/>
      </rPr>
      <t xml:space="preserve">7/53 </t>
    </r>
  </si>
  <si>
    <r>
      <rPr>
        <sz val="8"/>
        <rFont val="Times New Roman"/>
        <family val="1"/>
      </rPr>
      <t xml:space="preserve">1/3 </t>
    </r>
  </si>
  <si>
    <r>
      <rPr>
        <sz val="8"/>
        <rFont val="Times New Roman"/>
        <family val="1"/>
      </rPr>
      <t xml:space="preserve">4/37 </t>
    </r>
  </si>
  <si>
    <r>
      <rPr>
        <sz val="8"/>
        <rFont val="Times New Roman"/>
        <family val="1"/>
      </rPr>
      <t xml:space="preserve">4/79 </t>
    </r>
  </si>
  <si>
    <r>
      <rPr>
        <sz val="8"/>
        <rFont val="Times New Roman"/>
        <family val="1"/>
      </rPr>
      <t xml:space="preserve">1949-1950 </t>
    </r>
  </si>
  <si>
    <r>
      <rPr>
        <sz val="8"/>
        <rFont val="Times New Roman"/>
        <family val="1"/>
      </rPr>
      <t xml:space="preserve">4/30 </t>
    </r>
  </si>
  <si>
    <r>
      <rPr>
        <sz val="8"/>
        <rFont val="Times New Roman"/>
        <family val="1"/>
      </rPr>
      <t xml:space="preserve">1953-1955 </t>
    </r>
  </si>
  <si>
    <r>
      <rPr>
        <sz val="8"/>
        <rFont val="Times New Roman"/>
        <family val="1"/>
      </rPr>
      <t xml:space="preserve">3/29 </t>
    </r>
  </si>
  <si>
    <r>
      <rPr>
        <sz val="8"/>
        <rFont val="Times New Roman"/>
        <family val="1"/>
      </rPr>
      <t xml:space="preserve">1985-1989 </t>
    </r>
  </si>
  <si>
    <r>
      <rPr>
        <sz val="8"/>
        <rFont val="Times New Roman"/>
        <family val="1"/>
      </rPr>
      <t xml:space="preserve">4/45 </t>
    </r>
  </si>
  <si>
    <r>
      <rPr>
        <sz val="8"/>
        <rFont val="Times New Roman"/>
        <family val="1"/>
      </rPr>
      <t xml:space="preserve">1945-1949 </t>
    </r>
  </si>
  <si>
    <r>
      <rPr>
        <sz val="8"/>
        <rFont val="Times New Roman"/>
        <family val="1"/>
      </rPr>
      <t xml:space="preserve">3/103 </t>
    </r>
  </si>
  <si>
    <r>
      <rPr>
        <sz val="8"/>
        <rFont val="Times New Roman"/>
        <family val="1"/>
      </rPr>
      <t xml:space="preserve">1992-2001 </t>
    </r>
  </si>
  <si>
    <r>
      <rPr>
        <sz val="8"/>
        <rFont val="Times New Roman"/>
        <family val="1"/>
      </rPr>
      <t xml:space="preserve">2/25 </t>
    </r>
  </si>
  <si>
    <r>
      <rPr>
        <sz val="8"/>
        <rFont val="Times New Roman"/>
        <family val="1"/>
      </rPr>
      <t xml:space="preserve">2001-2013 </t>
    </r>
  </si>
  <si>
    <r>
      <rPr>
        <sz val="8"/>
        <rFont val="Times New Roman"/>
        <family val="1"/>
      </rPr>
      <t xml:space="preserve">1950-1952 </t>
    </r>
  </si>
  <si>
    <r>
      <rPr>
        <sz val="8"/>
        <rFont val="Times New Roman"/>
        <family val="1"/>
      </rPr>
      <t xml:space="preserve">5/9 </t>
    </r>
  </si>
  <si>
    <r>
      <rPr>
        <sz val="8"/>
        <rFont val="Times New Roman"/>
        <family val="1"/>
      </rPr>
      <t xml:space="preserve">1985-1986 </t>
    </r>
  </si>
  <si>
    <r>
      <rPr>
        <sz val="8"/>
        <rFont val="Times New Roman"/>
        <family val="1"/>
      </rPr>
      <t xml:space="preserve">2/37 </t>
    </r>
  </si>
  <si>
    <r>
      <rPr>
        <sz val="8"/>
        <rFont val="Times New Roman"/>
        <family val="1"/>
      </rPr>
      <t xml:space="preserve">2004-2006 </t>
    </r>
  </si>
  <si>
    <r>
      <rPr>
        <sz val="8"/>
        <rFont val="Times New Roman"/>
        <family val="1"/>
      </rPr>
      <t xml:space="preserve">2/19 </t>
    </r>
  </si>
  <si>
    <r>
      <rPr>
        <sz val="8"/>
        <rFont val="Times New Roman"/>
        <family val="1"/>
      </rPr>
      <t xml:space="preserve">1992-1993 </t>
    </r>
  </si>
  <si>
    <r>
      <rPr>
        <sz val="8"/>
        <rFont val="Times New Roman"/>
        <family val="1"/>
      </rPr>
      <t xml:space="preserve">2005-2012 </t>
    </r>
  </si>
  <si>
    <r>
      <rPr>
        <sz val="8"/>
        <rFont val="Times New Roman"/>
        <family val="1"/>
      </rPr>
      <t xml:space="preserve">1990-1993 </t>
    </r>
  </si>
  <si>
    <r>
      <rPr>
        <sz val="8"/>
        <rFont val="Times New Roman"/>
        <family val="1"/>
      </rPr>
      <t xml:space="preserve">1953-1957 </t>
    </r>
  </si>
  <si>
    <r>
      <rPr>
        <sz val="8"/>
        <rFont val="Times New Roman"/>
        <family val="1"/>
      </rPr>
      <t xml:space="preserve">7/14 </t>
    </r>
  </si>
  <si>
    <r>
      <rPr>
        <sz val="8"/>
        <rFont val="Times New Roman"/>
        <family val="1"/>
      </rPr>
      <t xml:space="preserve">5/56 </t>
    </r>
  </si>
  <si>
    <r>
      <rPr>
        <sz val="8"/>
        <rFont val="Times New Roman"/>
        <family val="1"/>
      </rPr>
      <t xml:space="preserve">1/12 </t>
    </r>
  </si>
  <si>
    <r>
      <rPr>
        <sz val="8"/>
        <rFont val="Times New Roman"/>
        <family val="1"/>
      </rPr>
      <t xml:space="preserve">1987-1990 </t>
    </r>
  </si>
  <si>
    <r>
      <rPr>
        <sz val="8"/>
        <rFont val="Times New Roman"/>
        <family val="1"/>
      </rPr>
      <t xml:space="preserve">3/49 </t>
    </r>
  </si>
  <si>
    <r>
      <rPr>
        <sz val="8"/>
        <rFont val="Times New Roman"/>
        <family val="1"/>
      </rPr>
      <t xml:space="preserve">1995-1996 </t>
    </r>
  </si>
  <si>
    <r>
      <rPr>
        <sz val="8"/>
        <rFont val="Times New Roman"/>
        <family val="1"/>
      </rPr>
      <t xml:space="preserve">5/24 </t>
    </r>
  </si>
  <si>
    <r>
      <rPr>
        <sz val="8"/>
        <rFont val="Times New Roman"/>
        <family val="1"/>
      </rPr>
      <t xml:space="preserve">1996-2001 </t>
    </r>
  </si>
  <si>
    <r>
      <rPr>
        <sz val="8"/>
        <rFont val="Times New Roman"/>
        <family val="1"/>
      </rPr>
      <t xml:space="preserve">2016-2017 </t>
    </r>
  </si>
  <si>
    <r>
      <rPr>
        <sz val="8"/>
        <rFont val="Times New Roman"/>
        <family val="1"/>
      </rPr>
      <t xml:space="preserve">2008-2009 </t>
    </r>
  </si>
  <si>
    <r>
      <rPr>
        <sz val="8"/>
        <rFont val="Times New Roman"/>
        <family val="1"/>
      </rPr>
      <t xml:space="preserve">5/44 </t>
    </r>
  </si>
  <si>
    <r>
      <rPr>
        <sz val="8"/>
        <rFont val="Times New Roman"/>
        <family val="1"/>
      </rPr>
      <t xml:space="preserve">2/30 </t>
    </r>
  </si>
  <si>
    <r>
      <rPr>
        <sz val="8"/>
        <rFont val="Times New Roman"/>
        <family val="1"/>
      </rPr>
      <t xml:space="preserve">2/11 </t>
    </r>
  </si>
  <si>
    <r>
      <rPr>
        <sz val="8"/>
        <rFont val="Times New Roman"/>
        <family val="1"/>
      </rPr>
      <t xml:space="preserve">2011-2012 </t>
    </r>
  </si>
  <si>
    <r>
      <rPr>
        <sz val="8"/>
        <rFont val="Times New Roman"/>
        <family val="1"/>
      </rPr>
      <t xml:space="preserve">1947-1950 </t>
    </r>
  </si>
  <si>
    <r>
      <rPr>
        <sz val="8"/>
        <rFont val="Times New Roman"/>
        <family val="1"/>
      </rPr>
      <t xml:space="preserve">1/41 </t>
    </r>
  </si>
  <si>
    <r>
      <rPr>
        <sz val="8"/>
        <rFont val="Times New Roman"/>
        <family val="1"/>
      </rPr>
      <t xml:space="preserve">1946-1953 </t>
    </r>
  </si>
  <si>
    <r>
      <rPr>
        <sz val="8"/>
        <rFont val="Times New Roman"/>
        <family val="1"/>
      </rPr>
      <t xml:space="preserve">4/19 </t>
    </r>
  </si>
  <si>
    <r>
      <rPr>
        <sz val="8"/>
        <rFont val="Times New Roman"/>
        <family val="1"/>
      </rPr>
      <t xml:space="preserve">2013-2014 </t>
    </r>
  </si>
  <si>
    <r>
      <rPr>
        <sz val="8"/>
        <rFont val="Times New Roman"/>
        <family val="1"/>
      </rPr>
      <t xml:space="preserve">2/31 </t>
    </r>
  </si>
  <si>
    <r>
      <rPr>
        <sz val="8"/>
        <rFont val="Times New Roman"/>
        <family val="1"/>
      </rPr>
      <t xml:space="preserve">1965-1971 </t>
    </r>
  </si>
  <si>
    <r>
      <rPr>
        <sz val="8"/>
        <rFont val="Times New Roman"/>
        <family val="1"/>
      </rPr>
      <t xml:space="preserve">1992-1995 </t>
    </r>
  </si>
  <si>
    <r>
      <rPr>
        <sz val="8"/>
        <rFont val="Times New Roman"/>
        <family val="1"/>
      </rPr>
      <t xml:space="preserve">2006-2008 </t>
    </r>
  </si>
  <si>
    <r>
      <rPr>
        <sz val="8"/>
        <rFont val="Times New Roman"/>
        <family val="1"/>
      </rPr>
      <t xml:space="preserve">2015-2016 </t>
    </r>
  </si>
  <si>
    <r>
      <rPr>
        <sz val="8"/>
        <rFont val="Times New Roman"/>
        <family val="1"/>
      </rPr>
      <t xml:space="preserve">3/68 </t>
    </r>
  </si>
  <si>
    <r>
      <rPr>
        <sz val="8"/>
        <rFont val="Times New Roman"/>
        <family val="1"/>
      </rPr>
      <t xml:space="preserve">1/11 </t>
    </r>
  </si>
  <si>
    <r>
      <rPr>
        <sz val="8"/>
        <rFont val="Times New Roman"/>
        <family val="1"/>
      </rPr>
      <t xml:space="preserve">1970-1972 </t>
    </r>
  </si>
  <si>
    <r>
      <rPr>
        <sz val="8"/>
        <rFont val="Times New Roman"/>
        <family val="1"/>
      </rPr>
      <t xml:space="preserve">1/7 </t>
    </r>
  </si>
  <si>
    <r>
      <rPr>
        <sz val="8"/>
        <rFont val="Times New Roman"/>
        <family val="1"/>
      </rPr>
      <t xml:space="preserve">1970-1977 </t>
    </r>
  </si>
  <si>
    <r>
      <rPr>
        <sz val="8"/>
        <rFont val="Times New Roman"/>
        <family val="1"/>
      </rPr>
      <t xml:space="preserve">1967-1973 </t>
    </r>
  </si>
  <si>
    <r>
      <rPr>
        <sz val="8"/>
        <rFont val="Times New Roman"/>
        <family val="1"/>
      </rPr>
      <t xml:space="preserve">1979-1980 </t>
    </r>
  </si>
  <si>
    <r>
      <rPr>
        <sz val="8"/>
        <rFont val="Times New Roman"/>
        <family val="1"/>
      </rPr>
      <t xml:space="preserve">1980-1990 </t>
    </r>
  </si>
  <si>
    <r>
      <rPr>
        <sz val="8"/>
        <rFont val="Times New Roman"/>
        <family val="1"/>
      </rPr>
      <t xml:space="preserve">5/45 </t>
    </r>
  </si>
  <si>
    <r>
      <rPr>
        <sz val="8"/>
        <rFont val="Times New Roman"/>
        <family val="1"/>
      </rPr>
      <t xml:space="preserve">2/46 </t>
    </r>
  </si>
  <si>
    <r>
      <rPr>
        <sz val="8"/>
        <rFont val="Times New Roman"/>
        <family val="1"/>
      </rPr>
      <t xml:space="preserve">1995-1998 </t>
    </r>
  </si>
  <si>
    <r>
      <rPr>
        <sz val="8"/>
        <rFont val="Times New Roman"/>
        <family val="1"/>
      </rPr>
      <t xml:space="preserve">2/29 </t>
    </r>
  </si>
  <si>
    <r>
      <rPr>
        <sz val="8"/>
        <rFont val="Times New Roman"/>
        <family val="1"/>
      </rPr>
      <t xml:space="preserve">1/9 </t>
    </r>
  </si>
  <si>
    <r>
      <rPr>
        <sz val="8"/>
        <rFont val="Times New Roman"/>
        <family val="1"/>
      </rPr>
      <t xml:space="preserve">1988-1998 </t>
    </r>
  </si>
  <si>
    <r>
      <rPr>
        <sz val="8"/>
        <rFont val="Times New Roman"/>
        <family val="1"/>
      </rPr>
      <t xml:space="preserve">2/44 </t>
    </r>
  </si>
  <si>
    <r>
      <rPr>
        <sz val="8"/>
        <rFont val="Times New Roman"/>
        <family val="1"/>
      </rPr>
      <t xml:space="preserve">1958-1965 </t>
    </r>
  </si>
  <si>
    <r>
      <rPr>
        <sz val="8"/>
        <rFont val="Times New Roman"/>
        <family val="1"/>
      </rPr>
      <t xml:space="preserve">5/15 </t>
    </r>
  </si>
  <si>
    <r>
      <rPr>
        <sz val="8"/>
        <rFont val="Times New Roman"/>
        <family val="1"/>
      </rPr>
      <t xml:space="preserve">1999-2007 </t>
    </r>
  </si>
  <si>
    <r>
      <rPr>
        <sz val="8"/>
        <rFont val="Times New Roman"/>
        <family val="1"/>
      </rPr>
      <t xml:space="preserve">4/49 </t>
    </r>
  </si>
  <si>
    <r>
      <rPr>
        <sz val="8"/>
        <rFont val="Times New Roman"/>
        <family val="1"/>
      </rPr>
      <t xml:space="preserve">1990-1997 </t>
    </r>
  </si>
  <si>
    <r>
      <rPr>
        <sz val="8"/>
        <rFont val="Times New Roman"/>
        <family val="1"/>
      </rPr>
      <t xml:space="preserve">2/13 </t>
    </r>
  </si>
  <si>
    <r>
      <rPr>
        <sz val="8"/>
        <rFont val="Times New Roman"/>
        <family val="1"/>
      </rPr>
      <t xml:space="preserve">3/30 </t>
    </r>
  </si>
  <si>
    <r>
      <rPr>
        <sz val="8"/>
        <rFont val="Times New Roman"/>
        <family val="1"/>
      </rPr>
      <t xml:space="preserve">1987-1988 </t>
    </r>
  </si>
  <si>
    <r>
      <rPr>
        <sz val="8"/>
        <rFont val="Times New Roman"/>
        <family val="1"/>
      </rPr>
      <t xml:space="preserve">1974-1976 </t>
    </r>
  </si>
  <si>
    <r>
      <rPr>
        <sz val="8"/>
        <rFont val="Times New Roman"/>
        <family val="1"/>
      </rPr>
      <t xml:space="preserve">4/10 </t>
    </r>
  </si>
  <si>
    <r>
      <rPr>
        <sz val="8"/>
        <rFont val="Times New Roman"/>
        <family val="1"/>
      </rPr>
      <t xml:space="preserve">2/36 </t>
    </r>
  </si>
  <si>
    <r>
      <rPr>
        <sz val="8"/>
        <rFont val="Times New Roman"/>
        <family val="1"/>
      </rPr>
      <t xml:space="preserve">1985-1994 </t>
    </r>
  </si>
  <si>
    <r>
      <rPr>
        <sz val="8"/>
        <rFont val="Times New Roman"/>
        <family val="1"/>
      </rPr>
      <t xml:space="preserve">1987-1991 </t>
    </r>
  </si>
  <si>
    <r>
      <rPr>
        <sz val="8"/>
        <rFont val="Times New Roman"/>
        <family val="1"/>
      </rPr>
      <t xml:space="preserve">2003-2013 </t>
    </r>
  </si>
  <si>
    <r>
      <rPr>
        <sz val="8"/>
        <rFont val="Times New Roman"/>
        <family val="1"/>
      </rPr>
      <t xml:space="preserve">1993-1997 </t>
    </r>
  </si>
  <si>
    <r>
      <rPr>
        <sz val="8"/>
        <rFont val="Times New Roman"/>
        <family val="1"/>
      </rPr>
      <t xml:space="preserve">5/74 </t>
    </r>
  </si>
  <si>
    <r>
      <rPr>
        <sz val="8"/>
        <rFont val="Times New Roman"/>
        <family val="1"/>
      </rPr>
      <t xml:space="preserve">1982-1985 </t>
    </r>
  </si>
  <si>
    <r>
      <rPr>
        <sz val="8"/>
        <rFont val="Times New Roman"/>
        <family val="1"/>
      </rPr>
      <t xml:space="preserve">1957-1958 </t>
    </r>
  </si>
  <si>
    <r>
      <rPr>
        <sz val="8"/>
        <rFont val="Times New Roman"/>
        <family val="1"/>
      </rPr>
      <t xml:space="preserve">2011-2015 </t>
    </r>
  </si>
  <si>
    <r>
      <rPr>
        <sz val="8"/>
        <rFont val="Times New Roman"/>
        <family val="1"/>
      </rPr>
      <t xml:space="preserve">1957-1982 </t>
    </r>
  </si>
  <si>
    <r>
      <rPr>
        <sz val="8"/>
        <rFont val="Times New Roman"/>
        <family val="1"/>
      </rPr>
      <t xml:space="preserve">2/2 </t>
    </r>
  </si>
  <si>
    <r>
      <rPr>
        <sz val="8"/>
        <rFont val="Times New Roman"/>
        <family val="1"/>
      </rPr>
      <t xml:space="preserve">2/57 </t>
    </r>
  </si>
  <si>
    <r>
      <rPr>
        <sz val="8"/>
        <rFont val="Times New Roman"/>
        <family val="1"/>
      </rPr>
      <t xml:space="preserve">1950-1966 </t>
    </r>
  </si>
  <si>
    <r>
      <rPr>
        <sz val="8"/>
        <rFont val="Times New Roman"/>
        <family val="1"/>
      </rPr>
      <t xml:space="preserve">3/31 </t>
    </r>
  </si>
  <si>
    <r>
      <rPr>
        <sz val="8"/>
        <rFont val="Times New Roman"/>
        <family val="1"/>
      </rPr>
      <t xml:space="preserve">1949-1964 </t>
    </r>
  </si>
  <si>
    <r>
      <rPr>
        <sz val="8"/>
        <rFont val="Times New Roman"/>
        <family val="1"/>
      </rPr>
      <t xml:space="preserve">3/16 </t>
    </r>
  </si>
  <si>
    <r>
      <rPr>
        <sz val="8"/>
        <rFont val="Times New Roman"/>
        <family val="1"/>
      </rPr>
      <t xml:space="preserve">1/26 </t>
    </r>
  </si>
  <si>
    <r>
      <rPr>
        <sz val="8"/>
        <rFont val="Times New Roman"/>
        <family val="1"/>
      </rPr>
      <t xml:space="preserve">2/18 </t>
    </r>
  </si>
  <si>
    <r>
      <rPr>
        <sz val="8"/>
        <rFont val="Times New Roman"/>
        <family val="1"/>
      </rPr>
      <t xml:space="preserve">1977-1978 </t>
    </r>
  </si>
  <si>
    <r>
      <rPr>
        <sz val="8"/>
        <rFont val="Times New Roman"/>
        <family val="1"/>
      </rPr>
      <t xml:space="preserve">1/1 </t>
    </r>
  </si>
  <si>
    <r>
      <rPr>
        <sz val="8"/>
        <rFont val="Times New Roman"/>
        <family val="1"/>
      </rPr>
      <t xml:space="preserve">1/35 </t>
    </r>
  </si>
  <si>
    <r>
      <rPr>
        <sz val="8"/>
        <rFont val="Times New Roman"/>
        <family val="1"/>
      </rPr>
      <t xml:space="preserve">1/14 </t>
    </r>
  </si>
  <si>
    <r>
      <rPr>
        <sz val="8"/>
        <rFont val="Times New Roman"/>
        <family val="1"/>
      </rPr>
      <t xml:space="preserve">1990-1998 </t>
    </r>
  </si>
  <si>
    <r>
      <rPr>
        <sz val="8"/>
        <rFont val="Times New Roman"/>
        <family val="1"/>
      </rPr>
      <t xml:space="preserve">1972-1976 </t>
    </r>
  </si>
  <si>
    <r>
      <rPr>
        <sz val="8"/>
        <rFont val="Times New Roman"/>
        <family val="1"/>
      </rPr>
      <t xml:space="preserve">1968-1970 </t>
    </r>
  </si>
  <si>
    <r>
      <rPr>
        <sz val="8"/>
        <rFont val="Times New Roman"/>
        <family val="1"/>
      </rPr>
      <t xml:space="preserve">5/29 </t>
    </r>
  </si>
  <si>
    <r>
      <rPr>
        <sz val="8"/>
        <rFont val="Times New Roman"/>
        <family val="1"/>
      </rPr>
      <t xml:space="preserve">2/26 </t>
    </r>
  </si>
  <si>
    <r>
      <rPr>
        <sz val="8"/>
        <rFont val="Times New Roman"/>
        <family val="1"/>
      </rPr>
      <t xml:space="preserve">1986-1994 </t>
    </r>
  </si>
  <si>
    <r>
      <rPr>
        <sz val="8"/>
        <rFont val="Times New Roman"/>
        <family val="1"/>
      </rPr>
      <t xml:space="preserve">2006-2007 </t>
    </r>
  </si>
  <si>
    <r>
      <rPr>
        <sz val="8"/>
        <rFont val="Times New Roman"/>
        <family val="1"/>
      </rPr>
      <t xml:space="preserve">1/0 </t>
    </r>
  </si>
  <si>
    <r>
      <rPr>
        <sz val="8"/>
        <rFont val="Times New Roman"/>
        <family val="1"/>
      </rPr>
      <t xml:space="preserve">1966-1967 </t>
    </r>
  </si>
  <si>
    <r>
      <rPr>
        <sz val="8"/>
        <rFont val="Times New Roman"/>
        <family val="1"/>
      </rPr>
      <t xml:space="preserve">1977-1979 </t>
    </r>
  </si>
  <si>
    <r>
      <rPr>
        <sz val="8"/>
        <rFont val="Times New Roman"/>
        <family val="1"/>
      </rPr>
      <t xml:space="preserve">6/55 </t>
    </r>
  </si>
  <si>
    <r>
      <rPr>
        <sz val="8"/>
        <rFont val="Times New Roman"/>
        <family val="1"/>
      </rPr>
      <t xml:space="preserve">1980-1981 </t>
    </r>
  </si>
  <si>
    <r>
      <rPr>
        <sz val="8"/>
        <rFont val="Times New Roman"/>
        <family val="1"/>
      </rPr>
      <t xml:space="preserve">2/28 </t>
    </r>
  </si>
  <si>
    <r>
      <rPr>
        <sz val="8"/>
        <rFont val="Times New Roman"/>
        <family val="1"/>
      </rPr>
      <t xml:space="preserve">1963-1975 </t>
    </r>
  </si>
  <si>
    <r>
      <rPr>
        <sz val="8"/>
        <rFont val="Times New Roman"/>
        <family val="1"/>
      </rPr>
      <t xml:space="preserve">1978-1982 </t>
    </r>
  </si>
  <si>
    <r>
      <rPr>
        <sz val="8"/>
        <rFont val="Times New Roman"/>
        <family val="1"/>
      </rPr>
      <t xml:space="preserve">2002-2003 </t>
    </r>
  </si>
  <si>
    <r>
      <rPr>
        <sz val="8"/>
        <rFont val="Times New Roman"/>
        <family val="1"/>
      </rPr>
      <t xml:space="preserve">3/63 </t>
    </r>
  </si>
  <si>
    <r>
      <rPr>
        <sz val="8"/>
        <rFont val="Times New Roman"/>
        <family val="1"/>
      </rPr>
      <t xml:space="preserve">1/33 </t>
    </r>
  </si>
  <si>
    <r>
      <rPr>
        <sz val="8"/>
        <rFont val="Times New Roman"/>
        <family val="1"/>
      </rPr>
      <t xml:space="preserve">1968-1974 </t>
    </r>
  </si>
  <si>
    <r>
      <rPr>
        <sz val="8"/>
        <rFont val="Times New Roman"/>
        <family val="1"/>
      </rPr>
      <t xml:space="preserve">1986-1988 </t>
    </r>
  </si>
  <si>
    <r>
      <rPr>
        <sz val="8"/>
        <rFont val="Times New Roman"/>
        <family val="1"/>
      </rPr>
      <t xml:space="preserve">8/43 </t>
    </r>
  </si>
  <si>
    <r>
      <rPr>
        <sz val="8"/>
        <rFont val="Times New Roman"/>
        <family val="1"/>
      </rPr>
      <t xml:space="preserve">2004-2013 </t>
    </r>
  </si>
  <si>
    <r>
      <rPr>
        <sz val="8"/>
        <rFont val="Times New Roman"/>
        <family val="1"/>
      </rPr>
      <t xml:space="preserve">3/22 </t>
    </r>
  </si>
  <si>
    <r>
      <rPr>
        <sz val="8"/>
        <rFont val="Times New Roman"/>
        <family val="1"/>
      </rPr>
      <t xml:space="preserve">2003-2005 </t>
    </r>
  </si>
  <si>
    <r>
      <rPr>
        <sz val="8"/>
        <rFont val="Times New Roman"/>
        <family val="1"/>
      </rPr>
      <t xml:space="preserve">3/45 </t>
    </r>
  </si>
  <si>
    <r>
      <rPr>
        <sz val="8"/>
        <rFont val="Times New Roman"/>
        <family val="1"/>
      </rPr>
      <t xml:space="preserve">1978-1980 </t>
    </r>
  </si>
  <si>
    <r>
      <rPr>
        <sz val="8"/>
        <rFont val="Times New Roman"/>
        <family val="1"/>
      </rPr>
      <t xml:space="preserve">1951-1952 </t>
    </r>
  </si>
  <si>
    <r>
      <rPr>
        <sz val="8"/>
        <rFont val="Times New Roman"/>
        <family val="1"/>
      </rPr>
      <t xml:space="preserve">2008-2015 </t>
    </r>
  </si>
  <si>
    <r>
      <rPr>
        <sz val="8"/>
        <rFont val="Times New Roman"/>
        <family val="1"/>
      </rPr>
      <t xml:space="preserve">6/47 </t>
    </r>
  </si>
  <si>
    <r>
      <rPr>
        <sz val="8"/>
        <rFont val="Times New Roman"/>
        <family val="1"/>
      </rPr>
      <t xml:space="preserve">1963-1964 </t>
    </r>
  </si>
  <si>
    <r>
      <rPr>
        <sz val="8"/>
        <rFont val="Times New Roman"/>
        <family val="1"/>
      </rPr>
      <t xml:space="preserve">1989-1991 </t>
    </r>
  </si>
  <si>
    <r>
      <rPr>
        <sz val="8"/>
        <rFont val="Times New Roman"/>
        <family val="1"/>
      </rPr>
      <t xml:space="preserve">1978-1981 </t>
    </r>
  </si>
  <si>
    <r>
      <rPr>
        <sz val="8"/>
        <rFont val="Times New Roman"/>
        <family val="1"/>
      </rPr>
      <t xml:space="preserve">4/60 </t>
    </r>
  </si>
  <si>
    <r>
      <rPr>
        <sz val="8"/>
        <rFont val="Times New Roman"/>
        <family val="1"/>
      </rPr>
      <t xml:space="preserve">1949-1952 </t>
    </r>
  </si>
  <si>
    <r>
      <rPr>
        <sz val="8"/>
        <rFont val="Times New Roman"/>
        <family val="1"/>
      </rPr>
      <t xml:space="preserve">6/32 </t>
    </r>
  </si>
  <si>
    <r>
      <rPr>
        <sz val="8"/>
        <rFont val="Times New Roman"/>
        <family val="1"/>
      </rPr>
      <t xml:space="preserve">4/53 </t>
    </r>
  </si>
  <si>
    <r>
      <rPr>
        <sz val="8"/>
        <rFont val="Times New Roman"/>
        <family val="1"/>
      </rPr>
      <t xml:space="preserve">1989-1993 </t>
    </r>
  </si>
  <si>
    <r>
      <rPr>
        <sz val="8"/>
        <rFont val="Times New Roman"/>
        <family val="1"/>
      </rPr>
      <t xml:space="preserve">2012-2017 </t>
    </r>
  </si>
  <si>
    <r>
      <rPr>
        <sz val="8"/>
        <rFont val="Times New Roman"/>
        <family val="1"/>
      </rPr>
      <t xml:space="preserve">7/40 </t>
    </r>
  </si>
  <si>
    <r>
      <rPr>
        <sz val="8"/>
        <rFont val="Times New Roman"/>
        <family val="1"/>
      </rPr>
      <t xml:space="preserve">1955-1966 </t>
    </r>
  </si>
  <si>
    <r>
      <rPr>
        <sz val="8"/>
        <rFont val="Times New Roman"/>
        <family val="1"/>
      </rPr>
      <t xml:space="preserve">1949-1953 </t>
    </r>
  </si>
  <si>
    <r>
      <rPr>
        <sz val="8"/>
        <rFont val="Times New Roman"/>
        <family val="1"/>
      </rPr>
      <t xml:space="preserve">1946-1947 </t>
    </r>
  </si>
  <si>
    <r>
      <rPr>
        <sz val="8"/>
        <rFont val="Times New Roman"/>
        <family val="1"/>
      </rPr>
      <t xml:space="preserve">2/12 </t>
    </r>
  </si>
  <si>
    <r>
      <rPr>
        <sz val="8"/>
        <rFont val="Times New Roman"/>
        <family val="1"/>
      </rPr>
      <t xml:space="preserve">1958-1962 </t>
    </r>
  </si>
  <si>
    <r>
      <rPr>
        <sz val="8"/>
        <rFont val="Times New Roman"/>
        <family val="1"/>
      </rPr>
      <t xml:space="preserve">3/19 </t>
    </r>
  </si>
  <si>
    <r>
      <rPr>
        <sz val="8"/>
        <rFont val="Times New Roman"/>
        <family val="1"/>
      </rPr>
      <t xml:space="preserve">1955-1958 </t>
    </r>
  </si>
  <si>
    <r>
      <rPr>
        <sz val="8"/>
        <rFont val="Times New Roman"/>
        <family val="1"/>
      </rPr>
      <t xml:space="preserve">3/39 </t>
    </r>
  </si>
  <si>
    <r>
      <rPr>
        <sz val="8"/>
        <rFont val="Times New Roman"/>
        <family val="1"/>
      </rPr>
      <t xml:space="preserve">2/5 </t>
    </r>
  </si>
  <si>
    <r>
      <rPr>
        <sz val="8"/>
        <rFont val="Times New Roman"/>
        <family val="1"/>
      </rPr>
      <t xml:space="preserve">1998-2003 </t>
    </r>
  </si>
  <si>
    <r>
      <rPr>
        <sz val="8"/>
        <rFont val="Times New Roman"/>
        <family val="1"/>
      </rPr>
      <t xml:space="preserve">1966-1970 </t>
    </r>
  </si>
  <si>
    <r>
      <rPr>
        <sz val="8"/>
        <rFont val="Times New Roman"/>
        <family val="1"/>
      </rPr>
      <t xml:space="preserve">1996-1997 </t>
    </r>
  </si>
  <si>
    <r>
      <rPr>
        <sz val="8"/>
        <rFont val="Times New Roman"/>
        <family val="1"/>
      </rPr>
      <t xml:space="preserve">1953-1954 </t>
    </r>
  </si>
  <si>
    <r>
      <rPr>
        <sz val="8"/>
        <rFont val="Times New Roman"/>
        <family val="1"/>
      </rPr>
      <t xml:space="preserve">2015-2017 </t>
    </r>
  </si>
  <si>
    <r>
      <rPr>
        <sz val="8"/>
        <rFont val="Times New Roman"/>
        <family val="1"/>
      </rPr>
      <t xml:space="preserve">1954-1957 </t>
    </r>
  </si>
  <si>
    <r>
      <rPr>
        <sz val="8"/>
        <rFont val="Times New Roman"/>
        <family val="1"/>
      </rPr>
      <t xml:space="preserve">1997-2002 </t>
    </r>
  </si>
  <si>
    <r>
      <rPr>
        <sz val="8"/>
        <rFont val="Times New Roman"/>
        <family val="1"/>
      </rPr>
      <t xml:space="preserve">1979-1984 </t>
    </r>
  </si>
  <si>
    <r>
      <rPr>
        <sz val="8"/>
        <rFont val="Times New Roman"/>
        <family val="1"/>
      </rPr>
      <t xml:space="preserve">6/62 </t>
    </r>
  </si>
  <si>
    <r>
      <rPr>
        <sz val="8"/>
        <rFont val="Times New Roman"/>
        <family val="1"/>
      </rPr>
      <t xml:space="preserve">1989-2010 </t>
    </r>
  </si>
  <si>
    <r>
      <rPr>
        <sz val="8"/>
        <rFont val="Times New Roman"/>
        <family val="1"/>
      </rPr>
      <t xml:space="preserve">7/67 </t>
    </r>
  </si>
  <si>
    <r>
      <rPr>
        <sz val="8"/>
        <rFont val="Times New Roman"/>
        <family val="1"/>
      </rPr>
      <t xml:space="preserve">1988-1990 </t>
    </r>
  </si>
  <si>
    <r>
      <rPr>
        <sz val="8"/>
        <rFont val="Times New Roman"/>
        <family val="1"/>
      </rPr>
      <t xml:space="preserve">6/14 </t>
    </r>
  </si>
  <si>
    <r>
      <rPr>
        <sz val="8"/>
        <rFont val="Times New Roman"/>
        <family val="1"/>
      </rPr>
      <t xml:space="preserve">1965-1970 </t>
    </r>
  </si>
  <si>
    <r>
      <rPr>
        <sz val="8"/>
        <rFont val="Times New Roman"/>
        <family val="1"/>
      </rPr>
      <t xml:space="preserve">1/32 </t>
    </r>
  </si>
  <si>
    <r>
      <rPr>
        <sz val="8"/>
        <rFont val="Times New Roman"/>
        <family val="1"/>
      </rPr>
      <t xml:space="preserve">1939-1954 </t>
    </r>
  </si>
  <si>
    <r>
      <rPr>
        <sz val="8"/>
        <rFont val="Times New Roman"/>
        <family val="1"/>
      </rPr>
      <t xml:space="preserve">5/31 </t>
    </r>
  </si>
  <si>
    <r>
      <rPr>
        <sz val="8"/>
        <rFont val="Times New Roman"/>
        <family val="1"/>
      </rPr>
      <t xml:space="preserve">1995-2004 </t>
    </r>
  </si>
  <si>
    <r>
      <rPr>
        <sz val="8"/>
        <rFont val="Times New Roman"/>
        <family val="1"/>
      </rPr>
      <t xml:space="preserve">5/54 </t>
    </r>
  </si>
  <si>
    <r>
      <rPr>
        <sz val="8"/>
        <rFont val="Times New Roman"/>
        <family val="1"/>
      </rPr>
      <t xml:space="preserve">3/50 </t>
    </r>
  </si>
  <si>
    <r>
      <rPr>
        <sz val="8"/>
        <rFont val="Times New Roman"/>
        <family val="1"/>
      </rPr>
      <t xml:space="preserve">1946-1955 </t>
    </r>
  </si>
  <si>
    <r>
      <rPr>
        <sz val="8"/>
        <rFont val="Times New Roman"/>
        <family val="1"/>
      </rPr>
      <t xml:space="preserve">8/45 </t>
    </r>
  </si>
  <si>
    <r>
      <rPr>
        <sz val="8"/>
        <rFont val="Times New Roman"/>
        <family val="1"/>
      </rPr>
      <t xml:space="preserve">2014-2017 </t>
    </r>
  </si>
  <si>
    <r>
      <rPr>
        <sz val="8"/>
        <rFont val="Times New Roman"/>
        <family val="1"/>
      </rPr>
      <t xml:space="preserve">1998-2002 </t>
    </r>
  </si>
  <si>
    <r>
      <rPr>
        <sz val="8"/>
        <rFont val="Times New Roman"/>
        <family val="1"/>
      </rPr>
      <t xml:space="preserve">1984-1986 </t>
    </r>
  </si>
  <si>
    <r>
      <rPr>
        <sz val="8"/>
        <rFont val="Times New Roman"/>
        <family val="1"/>
      </rPr>
      <t xml:space="preserve">1957-1970 </t>
    </r>
  </si>
  <si>
    <r>
      <rPr>
        <sz val="8"/>
        <rFont val="Times New Roman"/>
        <family val="1"/>
      </rPr>
      <t xml:space="preserve">7/19 </t>
    </r>
  </si>
  <si>
    <r>
      <rPr>
        <sz val="8"/>
        <rFont val="Times New Roman"/>
        <family val="1"/>
      </rPr>
      <t xml:space="preserve">1961-1964 </t>
    </r>
  </si>
  <si>
    <r>
      <rPr>
        <sz val="8"/>
        <rFont val="Times New Roman"/>
        <family val="1"/>
      </rPr>
      <t xml:space="preserve">3/0 </t>
    </r>
  </si>
  <si>
    <r>
      <rPr>
        <sz val="8"/>
        <rFont val="Times New Roman"/>
        <family val="1"/>
      </rPr>
      <t xml:space="preserve">7/18 </t>
    </r>
  </si>
  <si>
    <r>
      <rPr>
        <sz val="8"/>
        <rFont val="Times New Roman"/>
        <family val="1"/>
      </rPr>
      <t xml:space="preserve">1973-1981 </t>
    </r>
  </si>
  <si>
    <r>
      <rPr>
        <sz val="8"/>
        <rFont val="Times New Roman"/>
        <family val="1"/>
      </rPr>
      <t xml:space="preserve">6/35 </t>
    </r>
  </si>
  <si>
    <r>
      <rPr>
        <sz val="8"/>
        <rFont val="Times New Roman"/>
        <family val="1"/>
      </rPr>
      <t xml:space="preserve">1984-1990 </t>
    </r>
  </si>
  <si>
    <r>
      <rPr>
        <sz val="8"/>
        <rFont val="Times New Roman"/>
        <family val="1"/>
      </rPr>
      <t xml:space="preserve">1978-1998 </t>
    </r>
  </si>
  <si>
    <r>
      <rPr>
        <sz val="8"/>
        <rFont val="Times New Roman"/>
        <family val="1"/>
      </rPr>
      <t xml:space="preserve">7/42 </t>
    </r>
  </si>
  <si>
    <r>
      <rPr>
        <sz val="8"/>
        <rFont val="Times New Roman"/>
        <family val="1"/>
      </rPr>
      <t xml:space="preserve">2009-2012 </t>
    </r>
  </si>
  <si>
    <r>
      <rPr>
        <sz val="8"/>
        <rFont val="Times New Roman"/>
        <family val="1"/>
      </rPr>
      <t xml:space="preserve">1998-2017 </t>
    </r>
  </si>
  <si>
    <r>
      <rPr>
        <sz val="8"/>
        <rFont val="Times New Roman"/>
        <family val="1"/>
      </rPr>
      <t xml:space="preserve">3/34 </t>
    </r>
  </si>
  <si>
    <r>
      <rPr>
        <sz val="8"/>
        <rFont val="Times New Roman"/>
        <family val="1"/>
      </rPr>
      <t xml:space="preserve">4/31 </t>
    </r>
  </si>
  <si>
    <r>
      <rPr>
        <sz val="8"/>
        <rFont val="Times New Roman"/>
        <family val="1"/>
      </rPr>
      <t xml:space="preserve">1962-1963 </t>
    </r>
  </si>
  <si>
    <r>
      <rPr>
        <sz val="8"/>
        <rFont val="Times New Roman"/>
        <family val="1"/>
      </rPr>
      <t xml:space="preserve">3/5 </t>
    </r>
  </si>
  <si>
    <r>
      <rPr>
        <sz val="8"/>
        <rFont val="Times New Roman"/>
        <family val="1"/>
      </rPr>
      <t xml:space="preserve">1959-1962 </t>
    </r>
  </si>
  <si>
    <r>
      <rPr>
        <sz val="8"/>
        <rFont val="Times New Roman"/>
        <family val="1"/>
      </rPr>
      <t xml:space="preserve">1969-1972 </t>
    </r>
  </si>
  <si>
    <r>
      <rPr>
        <sz val="8"/>
        <rFont val="Times New Roman"/>
        <family val="1"/>
      </rPr>
      <t xml:space="preserve">1999-2000 </t>
    </r>
  </si>
  <si>
    <r>
      <rPr>
        <sz val="8"/>
        <rFont val="Times New Roman"/>
        <family val="1"/>
      </rPr>
      <t xml:space="preserve">6/23 </t>
    </r>
  </si>
  <si>
    <r>
      <rPr>
        <sz val="8"/>
        <rFont val="Times New Roman"/>
        <family val="1"/>
      </rPr>
      <t xml:space="preserve">4/16 </t>
    </r>
  </si>
  <si>
    <r>
      <rPr>
        <sz val="8"/>
        <rFont val="Times New Roman"/>
        <family val="1"/>
      </rPr>
      <t xml:space="preserve">1965-1969 </t>
    </r>
  </si>
  <si>
    <r>
      <rPr>
        <sz val="8"/>
        <rFont val="Times New Roman"/>
        <family val="1"/>
      </rPr>
      <t xml:space="preserve">4/52 </t>
    </r>
  </si>
  <si>
    <r>
      <rPr>
        <sz val="8"/>
        <rFont val="Times New Roman"/>
        <family val="1"/>
      </rPr>
      <t xml:space="preserve">2/9 </t>
    </r>
  </si>
  <si>
    <t>1985-1994</t>
  </si>
  <si>
    <t xml:space="preserve">1956-1989 </t>
  </si>
  <si>
    <t xml:space="preserve">1970-1986 </t>
  </si>
  <si>
    <t xml:space="preserve">1948-1965 </t>
  </si>
  <si>
    <t xml:space="preserve">1977-1995 </t>
  </si>
  <si>
    <t xml:space="preserve">1992-2003 </t>
  </si>
  <si>
    <t xml:space="preserve">1968-1987 </t>
  </si>
  <si>
    <t xml:space="preserve">1955-1972 </t>
  </si>
  <si>
    <t xml:space="preserve">1987-2010 </t>
  </si>
  <si>
    <t xml:space="preserve">1990-2006 </t>
  </si>
  <si>
    <t xml:space="preserve">1967-1989 </t>
  </si>
  <si>
    <t xml:space="preserve">1973-1986 </t>
  </si>
  <si>
    <t xml:space="preserve">1997-2010 </t>
  </si>
  <si>
    <t xml:space="preserve">2000-2018 </t>
  </si>
  <si>
    <t>2002-2018</t>
  </si>
  <si>
    <t xml:space="preserve">2003-2014 </t>
  </si>
  <si>
    <t xml:space="preserve">1946-1962 </t>
  </si>
  <si>
    <t xml:space="preserve">1950-1970 </t>
  </si>
  <si>
    <t xml:space="preserve">1975-1986 </t>
  </si>
  <si>
    <t xml:space="preserve">1953-1987 </t>
  </si>
  <si>
    <t xml:space="preserve">1953-1973 </t>
  </si>
  <si>
    <t xml:space="preserve">1945-1962 </t>
  </si>
  <si>
    <t xml:space="preserve">2015-2016 </t>
  </si>
  <si>
    <t>Klein-Boonschate, Brendan</t>
  </si>
  <si>
    <t>Innings</t>
  </si>
  <si>
    <r>
      <rPr>
        <b/>
        <i/>
        <sz val="8"/>
        <color rgb="FF000080"/>
        <rFont val="Times New Roman"/>
        <family val="1"/>
      </rPr>
      <t xml:space="preserve">Batting </t>
    </r>
    <r>
      <rPr>
        <sz val="11"/>
        <color theme="1"/>
        <rFont val="Calibri"/>
        <family val="2"/>
        <charset val="204"/>
        <scheme val="minor"/>
      </rPr>
      <t>Avg</t>
    </r>
  </si>
  <si>
    <t>Gretton-Watson, Michael</t>
  </si>
  <si>
    <t xml:space="preserve">1961-1967 </t>
  </si>
  <si>
    <t>2017-2018</t>
  </si>
  <si>
    <t>Palamandadige, Nayana</t>
  </si>
  <si>
    <t>Beard, Taylor</t>
  </si>
  <si>
    <t>2018/19</t>
  </si>
  <si>
    <t>Combe, Matthew</t>
  </si>
  <si>
    <t>Fernando, Shasheen</t>
  </si>
  <si>
    <t>Gadsden, Will</t>
  </si>
  <si>
    <t>Gladman, Nick</t>
  </si>
  <si>
    <t>50*</t>
  </si>
  <si>
    <t>Hinds, Tyler</t>
  </si>
  <si>
    <t>46*</t>
  </si>
  <si>
    <t>Howard, Craig</t>
  </si>
  <si>
    <t>Howard, Kayde</t>
  </si>
  <si>
    <t>1*</t>
  </si>
  <si>
    <t>Keck, William</t>
  </si>
  <si>
    <t>24*</t>
  </si>
  <si>
    <t>Murphy, Joel</t>
  </si>
  <si>
    <t>Robinson, Shane</t>
  </si>
  <si>
    <t>2*</t>
  </si>
  <si>
    <t>Semmens, Darby</t>
  </si>
  <si>
    <t>Smith, Caelan</t>
  </si>
  <si>
    <t>5*</t>
  </si>
  <si>
    <t>Sperling, Sam</t>
  </si>
  <si>
    <t>14*</t>
  </si>
  <si>
    <t>Vaz, Braydon</t>
  </si>
  <si>
    <t>8*</t>
  </si>
  <si>
    <t>Walsh, Nathan</t>
  </si>
  <si>
    <t>Yarwood, Ben</t>
  </si>
  <si>
    <t>3*</t>
  </si>
  <si>
    <t>2019/20</t>
  </si>
  <si>
    <t>Evans, Benjamin</t>
  </si>
  <si>
    <t>Hossain, Nahid</t>
  </si>
  <si>
    <t>Leed, Ben</t>
  </si>
  <si>
    <t>Porter, Reilley</t>
  </si>
  <si>
    <t>Sims, Zachary</t>
  </si>
  <si>
    <t>Winfield, Alex</t>
  </si>
  <si>
    <t>2020/21</t>
  </si>
  <si>
    <t>Gibson, Dylan</t>
  </si>
  <si>
    <t>Robson, Alec</t>
  </si>
  <si>
    <t>Scullie, Nicholas</t>
  </si>
  <si>
    <t>2021/22</t>
  </si>
  <si>
    <t>Hatton, Kendrick</t>
  </si>
  <si>
    <t>Barnham, Will</t>
  </si>
  <si>
    <t>2022/23</t>
  </si>
  <si>
    <t>Schneider, Joel</t>
  </si>
  <si>
    <t>Stubbings, Liam</t>
  </si>
  <si>
    <r>
      <rPr>
        <b/>
        <i/>
        <sz val="8"/>
        <color rgb="FF000080"/>
        <rFont val="Times New Roman"/>
        <family val="1"/>
      </rPr>
      <t xml:space="preserve">Player </t>
    </r>
    <r>
      <rPr>
        <sz val="11"/>
        <color theme="1"/>
        <rFont val="Calibri"/>
        <family val="2"/>
        <charset val="204"/>
        <scheme val="minor"/>
      </rPr>
      <t>Name</t>
    </r>
  </si>
  <si>
    <r>
      <rPr>
        <b/>
        <i/>
        <sz val="8"/>
        <color rgb="FF000080"/>
        <rFont val="Times New Roman"/>
        <family val="1"/>
      </rPr>
      <t xml:space="preserve">Career </t>
    </r>
    <r>
      <rPr>
        <sz val="11"/>
        <color theme="1"/>
        <rFont val="Calibri"/>
        <family val="2"/>
        <charset val="204"/>
        <scheme val="minor"/>
      </rPr>
      <t>Span</t>
    </r>
  </si>
  <si>
    <r>
      <rPr>
        <b/>
        <i/>
        <sz val="8"/>
        <color rgb="FF000080"/>
        <rFont val="Times New Roman"/>
        <family val="1"/>
      </rPr>
      <t xml:space="preserve">Games </t>
    </r>
    <r>
      <rPr>
        <sz val="11"/>
        <color theme="1"/>
        <rFont val="Calibri"/>
        <family val="2"/>
        <charset val="204"/>
        <scheme val="minor"/>
      </rPr>
      <t>Play</t>
    </r>
  </si>
  <si>
    <t>Runs Made</t>
  </si>
  <si>
    <r>
      <rPr>
        <b/>
        <i/>
        <sz val="8"/>
        <color rgb="FF000080"/>
        <rFont val="Times New Roman"/>
        <family val="1"/>
      </rPr>
      <t xml:space="preserve">Not </t>
    </r>
    <r>
      <rPr>
        <sz val="11"/>
        <color theme="1"/>
        <rFont val="Calibri"/>
        <family val="2"/>
        <charset val="204"/>
        <scheme val="minor"/>
      </rPr>
      <t>Outs</t>
    </r>
  </si>
  <si>
    <r>
      <rPr>
        <b/>
        <i/>
        <sz val="8"/>
        <color rgb="FF000080"/>
        <rFont val="Times New Roman"/>
        <family val="1"/>
      </rPr>
      <t xml:space="preserve">Half </t>
    </r>
    <r>
      <rPr>
        <sz val="11"/>
        <color theme="1"/>
        <rFont val="Calibri"/>
        <family val="2"/>
        <charset val="204"/>
        <scheme val="minor"/>
      </rPr>
      <t>Centuries</t>
    </r>
  </si>
  <si>
    <r>
      <rPr>
        <b/>
        <i/>
        <sz val="8"/>
        <color rgb="FF000080"/>
        <rFont val="Times New Roman"/>
        <family val="1"/>
      </rPr>
      <t xml:space="preserve">Highest </t>
    </r>
    <r>
      <rPr>
        <sz val="11"/>
        <color theme="1"/>
        <rFont val="Calibri"/>
        <family val="2"/>
        <charset val="204"/>
        <scheme val="minor"/>
      </rPr>
      <t>Score</t>
    </r>
  </si>
  <si>
    <r>
      <rPr>
        <b/>
        <i/>
        <sz val="8"/>
        <color rgb="FF000080"/>
        <rFont val="Times New Roman"/>
        <family val="1"/>
      </rPr>
      <t xml:space="preserve">Wickets </t>
    </r>
    <r>
      <rPr>
        <sz val="11"/>
        <color theme="1"/>
        <rFont val="Calibri"/>
        <family val="2"/>
        <charset val="204"/>
        <scheme val="minor"/>
      </rPr>
      <t>Taken</t>
    </r>
  </si>
  <si>
    <r>
      <rPr>
        <b/>
        <i/>
        <sz val="8"/>
        <color rgb="FF000080"/>
        <rFont val="Times New Roman"/>
        <family val="1"/>
      </rPr>
      <t xml:space="preserve">Runs </t>
    </r>
    <r>
      <rPr>
        <sz val="11"/>
        <color theme="1"/>
        <rFont val="Calibri"/>
        <family val="2"/>
        <charset val="204"/>
        <scheme val="minor"/>
      </rPr>
      <t>Against</t>
    </r>
  </si>
  <si>
    <r>
      <rPr>
        <b/>
        <i/>
        <sz val="8"/>
        <color rgb="FF000080"/>
        <rFont val="Times New Roman"/>
        <family val="1"/>
      </rPr>
      <t xml:space="preserve">Bowling </t>
    </r>
    <r>
      <rPr>
        <sz val="11"/>
        <color theme="1"/>
        <rFont val="Calibri"/>
        <family val="2"/>
        <charset val="204"/>
        <scheme val="minor"/>
      </rPr>
      <t>Avg</t>
    </r>
  </si>
  <si>
    <t xml:space="preserve">5 Wkts </t>
  </si>
  <si>
    <t>Best Bowling</t>
  </si>
  <si>
    <t>Runs</t>
  </si>
  <si>
    <t>Sims, Zac</t>
  </si>
  <si>
    <t>Row Labels</t>
  </si>
  <si>
    <t>Grand Total</t>
  </si>
  <si>
    <t>Count of Career Span</t>
  </si>
  <si>
    <t>Sum of Runs Made</t>
  </si>
  <si>
    <t>Sum of Innings</t>
  </si>
  <si>
    <t>Sum of Not Outs</t>
  </si>
  <si>
    <t>Sum of Half Centuries</t>
  </si>
  <si>
    <t xml:space="preserve">Sum of Centuries </t>
  </si>
  <si>
    <t>Sum of Wickets Taken</t>
  </si>
  <si>
    <t>Sum of Runs Against</t>
  </si>
  <si>
    <t xml:space="preserve">Sum of 5 Wkts </t>
  </si>
  <si>
    <t xml:space="preserve">Sum of 10 Wkts </t>
  </si>
  <si>
    <t xml:space="preserve">Sum of Catches </t>
  </si>
  <si>
    <t xml:space="preserve">Sum of Stumpings </t>
  </si>
  <si>
    <t>Count of Best Bowling</t>
  </si>
  <si>
    <t>Max of Highest Score</t>
  </si>
  <si>
    <t>Bowe, Liam</t>
  </si>
  <si>
    <t>Egan, Damon</t>
  </si>
  <si>
    <t>Gray, Ashley</t>
  </si>
  <si>
    <t>Langley, Jasper</t>
  </si>
  <si>
    <t>McMahon, Anthony</t>
  </si>
  <si>
    <t>Ryan, Jack</t>
  </si>
  <si>
    <t>Aitken, B</t>
  </si>
  <si>
    <t>Allan, William</t>
  </si>
  <si>
    <t>Allen, Neville</t>
  </si>
  <si>
    <t>Almond, Keith</t>
  </si>
  <si>
    <t>Armstrong, Dean</t>
  </si>
  <si>
    <t>Arnold, Trevor</t>
  </si>
  <si>
    <t>Arthur, Graham</t>
  </si>
  <si>
    <t>Atkinson, Terry</t>
  </si>
  <si>
    <t>Ayres, Barry</t>
  </si>
  <si>
    <t>Bailey, Frank</t>
  </si>
  <si>
    <t>Barber, Paul</t>
  </si>
  <si>
    <t>Barnes, Jack</t>
  </si>
  <si>
    <t>Baulch, Geoff</t>
  </si>
  <si>
    <t>Beatty, Leon</t>
  </si>
  <si>
    <t>Becker, Steve</t>
  </si>
  <si>
    <t>Beecham, John</t>
  </si>
  <si>
    <t>Bennett, Leigh</t>
  </si>
  <si>
    <t>Bentley, Quinton</t>
  </si>
  <si>
    <t>Beswick, Ron</t>
  </si>
  <si>
    <t>Beynon, Geoff</t>
  </si>
  <si>
    <t>Birss, Greg</t>
  </si>
  <si>
    <t>Bissett, Ron</t>
  </si>
  <si>
    <t>Blabey, Mark</t>
  </si>
  <si>
    <t>Blow, Jeff</t>
  </si>
  <si>
    <t>Boshier, Tony</t>
  </si>
  <si>
    <t>Botham, Clinton</t>
  </si>
  <si>
    <t>Bourne, Andrew</t>
  </si>
  <si>
    <t>Bowe, Elias</t>
  </si>
  <si>
    <t>Bracher, Lloyd</t>
  </si>
  <si>
    <t>Braun, Kevin</t>
  </si>
  <si>
    <t>Bridgland, Reg</t>
  </si>
  <si>
    <t>Brodie, Russell</t>
  </si>
  <si>
    <t>Brown, Andrew</t>
  </si>
  <si>
    <t>Brown, Cameron</t>
  </si>
  <si>
    <t>Brown, Ian</t>
  </si>
  <si>
    <t>Brown, Rob</t>
  </si>
  <si>
    <t>Brunnen, J</t>
  </si>
  <si>
    <t>Buchanan, L</t>
  </si>
  <si>
    <t>Bulger, Merv</t>
  </si>
  <si>
    <t>Bull, Sid</t>
  </si>
  <si>
    <t>Burn, Craig</t>
  </si>
  <si>
    <t>Burns, Alan</t>
  </si>
  <si>
    <t>Cail, Cameron</t>
  </si>
  <si>
    <t>Cail, Nic</t>
  </si>
  <si>
    <t>Callaghan, Ralph</t>
  </si>
  <si>
    <t>Callow, Barry</t>
  </si>
  <si>
    <t>Carr, Alastair</t>
  </si>
  <si>
    <t>Carr, Eric</t>
  </si>
  <si>
    <t>Cassidy, Leigh</t>
  </si>
  <si>
    <t>Chapman, Robert</t>
  </si>
  <si>
    <t>Charlton, Don</t>
  </si>
  <si>
    <t>Chiron, Vin</t>
  </si>
  <si>
    <t>Clarke, Peter</t>
  </si>
  <si>
    <t>Clements, Leo</t>
  </si>
  <si>
    <t>Cockfield, Sean</t>
  </si>
  <si>
    <t>Collins, Frank</t>
  </si>
  <si>
    <t>Collins, Hugh</t>
  </si>
  <si>
    <t>Collins, Sam</t>
  </si>
  <si>
    <t>Conway, Isaac</t>
  </si>
  <si>
    <t>Cook, A</t>
  </si>
  <si>
    <t>Cook, Robert</t>
  </si>
  <si>
    <t>Cooney, David</t>
  </si>
  <si>
    <t>Cooper, Len</t>
  </si>
  <si>
    <t>Corbett, Kris</t>
  </si>
  <si>
    <t>Costa, Sam</t>
  </si>
  <si>
    <t>Court, Glenn</t>
  </si>
  <si>
    <t>Court, Robert</t>
  </si>
  <si>
    <t>Craig, Darren</t>
  </si>
  <si>
    <t>Cranston, William</t>
  </si>
  <si>
    <t>Crocker, Bryce</t>
  </si>
  <si>
    <t>Crocker, Matt</t>
  </si>
  <si>
    <t>Crothers, M</t>
  </si>
  <si>
    <t>Crouch, Travis</t>
  </si>
  <si>
    <t>Crow, Peter</t>
  </si>
  <si>
    <t>Crow, Simon</t>
  </si>
  <si>
    <t>Cumming, Don</t>
  </si>
  <si>
    <t>Curran, Andrew</t>
  </si>
  <si>
    <t>Dalrymple, Matt</t>
  </si>
  <si>
    <t>Dare, Alan</t>
  </si>
  <si>
    <t>Dare, Robert</t>
  </si>
  <si>
    <t>Davies, Rhys</t>
  </si>
  <si>
    <t>Dawson, Alan</t>
  </si>
  <si>
    <t>Day, Howard</t>
  </si>
  <si>
    <t>Day, Terry</t>
  </si>
  <si>
    <t>Day, William</t>
  </si>
  <si>
    <t>de Silva, Sam</t>
  </si>
  <si>
    <t>Dickson, Fred</t>
  </si>
  <si>
    <t>Dixon, Kier</t>
  </si>
  <si>
    <t>Douglas, Charlie</t>
  </si>
  <si>
    <t>Dowsing, Alan</t>
  </si>
  <si>
    <t>Duggan, Tom</t>
  </si>
  <si>
    <t>Dunne, Andrew</t>
  </si>
  <si>
    <t>Dyer, D</t>
  </si>
  <si>
    <t>Ead, Brad</t>
  </si>
  <si>
    <t>Ede, Alan</t>
  </si>
  <si>
    <t>Edmonds, James</t>
  </si>
  <si>
    <t>Edwards, Steven</t>
  </si>
  <si>
    <t>Eisfelder, Cliff</t>
  </si>
  <si>
    <t>Ellis, Max</t>
  </si>
  <si>
    <t>Elvey, Alan</t>
  </si>
  <si>
    <t>Emmerson, Ernest</t>
  </si>
  <si>
    <t>Evans, Greg</t>
  </si>
  <si>
    <t>Evans, Noel</t>
  </si>
  <si>
    <t>Fairburn, David</t>
  </si>
  <si>
    <t>Farley, Shannon</t>
  </si>
  <si>
    <t>Fawcett, Brad</t>
  </si>
  <si>
    <t>Fawcett, Reg</t>
  </si>
  <si>
    <t>Fawcett, Rupert</t>
  </si>
  <si>
    <t>Felini, Matt</t>
  </si>
  <si>
    <t>Ferguson, John</t>
  </si>
  <si>
    <t>Ferrari, Albert</t>
  </si>
  <si>
    <t>Ferrari, Peter</t>
  </si>
  <si>
    <t>Field, Darren</t>
  </si>
  <si>
    <t>Fielding, Peter</t>
  </si>
  <si>
    <t>Fleming, D</t>
  </si>
  <si>
    <t>Fletcher, Brock</t>
  </si>
  <si>
    <t>Fletcher, Jack</t>
  </si>
  <si>
    <t>Fletcher, Trevor</t>
  </si>
  <si>
    <t>Ford, David</t>
  </si>
  <si>
    <t>Ford, Jim</t>
  </si>
  <si>
    <t>Ford, Matt</t>
  </si>
  <si>
    <t>Forest, James</t>
  </si>
  <si>
    <t>Francis, Michael</t>
  </si>
  <si>
    <t>Freeman, Luke</t>
  </si>
  <si>
    <t>Fulton, P</t>
  </si>
  <si>
    <t>Garwood, Clinton</t>
  </si>
  <si>
    <t>Gillett, John</t>
  </si>
  <si>
    <t>Giri, Matthew</t>
  </si>
  <si>
    <t>Greene, Sebastian</t>
  </si>
  <si>
    <t>Gretton-Watson, Vern</t>
  </si>
  <si>
    <t>Grierson, Denham</t>
  </si>
  <si>
    <t>Grieves, Jack</t>
  </si>
  <si>
    <t>Griffiths, J</t>
  </si>
  <si>
    <t>Griparis, Tacky</t>
  </si>
  <si>
    <t>Grist, Scott</t>
  </si>
  <si>
    <t>Grose, Chris</t>
  </si>
  <si>
    <t>Grose, Ivan</t>
  </si>
  <si>
    <t>Grose, Leon</t>
  </si>
  <si>
    <t>Grossman, John</t>
  </si>
  <si>
    <t>Hall, Matthew</t>
  </si>
  <si>
    <t>Hamilton, Bruce</t>
  </si>
  <si>
    <t>Hancock, Justin</t>
  </si>
  <si>
    <t>Hands, William</t>
  </si>
  <si>
    <t>Hanger-Snowdon, Ada</t>
  </si>
  <si>
    <t>Hansen, Mark</t>
  </si>
  <si>
    <t>Hargreaves, Ian</t>
  </si>
  <si>
    <t>Harper, Scott</t>
  </si>
  <si>
    <t>Harries, R</t>
  </si>
  <si>
    <t>Harris, Ashley</t>
  </si>
  <si>
    <t>Harry, Ray</t>
  </si>
  <si>
    <t>Hartney, Brendan</t>
  </si>
  <si>
    <t>Hartney, Glenn</t>
  </si>
  <si>
    <t>Harvey, Michael</t>
  </si>
  <si>
    <t>Hellwege, Theo</t>
  </si>
  <si>
    <t>Herbert, Ernie</t>
  </si>
  <si>
    <t>Hesse, Morrie</t>
  </si>
  <si>
    <t>Hewitt, Jack</t>
  </si>
  <si>
    <t>Higgins, Matthew</t>
  </si>
  <si>
    <t>Higgins, Shane</t>
  </si>
  <si>
    <t>Hinson, D</t>
  </si>
  <si>
    <t>Hinton-Roberts, Kim</t>
  </si>
  <si>
    <t>Holland, Geoff</t>
  </si>
  <si>
    <t>Holland, Mark</t>
  </si>
  <si>
    <t>Holt, Tyson</t>
  </si>
  <si>
    <t>Hopkins, Ray</t>
  </si>
  <si>
    <t>Howard, Peter</t>
  </si>
  <si>
    <t>Howard, Terry</t>
  </si>
  <si>
    <t>Hunt, John</t>
  </si>
  <si>
    <t>Hunter, David</t>
  </si>
  <si>
    <t>Hutchinson, Lucas</t>
  </si>
  <si>
    <t>Hynes, Gordon</t>
  </si>
  <si>
    <t>Ivory, Keith</t>
  </si>
  <si>
    <t>Jacobs, Paul</t>
  </si>
  <si>
    <t>Jane, Barry</t>
  </si>
  <si>
    <t>Jeffrey, Ted</t>
  </si>
  <si>
    <t>Jennings, John(3)</t>
  </si>
  <si>
    <t>Johns, Ray</t>
  </si>
  <si>
    <t>Johnson, C</t>
  </si>
  <si>
    <t>Jones, Brenton</t>
  </si>
  <si>
    <t>Kearns, Matt</t>
  </si>
  <si>
    <t>Keck, Doug</t>
  </si>
  <si>
    <t>Keck, Mark</t>
  </si>
  <si>
    <t>Keck, Robin</t>
  </si>
  <si>
    <t>Kelly, Brendan</t>
  </si>
  <si>
    <t>Kennedy, Jack</t>
  </si>
  <si>
    <t>Kennedy, Max</t>
  </si>
  <si>
    <t>Kenyon, C</t>
  </si>
  <si>
    <t>Kilcullen, John</t>
  </si>
  <si>
    <t>Kinsman, Joshua</t>
  </si>
  <si>
    <t>Kirk, Frank</t>
  </si>
  <si>
    <t>Kirkpatrick, Darren</t>
  </si>
  <si>
    <t>Knight, Marty</t>
  </si>
  <si>
    <t>Lacey, Billy</t>
  </si>
  <si>
    <t>Landry, Jason</t>
  </si>
  <si>
    <t>Landy, Gerry</t>
  </si>
  <si>
    <t>Lane, Frank</t>
  </si>
  <si>
    <t>Langan, Scott</t>
  </si>
  <si>
    <t>Larke, Daniel</t>
  </si>
  <si>
    <t>Lee, Jason</t>
  </si>
  <si>
    <t>Lee, Richie</t>
  </si>
  <si>
    <t>Lethlean, Frank</t>
  </si>
  <si>
    <t>Letts, Anthony</t>
  </si>
  <si>
    <t>Lienhop, Bill</t>
  </si>
  <si>
    <t>Lister, Ian</t>
  </si>
  <si>
    <t>Loader, Henry</t>
  </si>
  <si>
    <t>Lock, M</t>
  </si>
  <si>
    <t>Lowe, Arthur</t>
  </si>
  <si>
    <t>Lucas, Mark</t>
  </si>
  <si>
    <t>Madden, Ashley</t>
  </si>
  <si>
    <t>Madden, Gary</t>
  </si>
  <si>
    <t>Maggs, Geoff</t>
  </si>
  <si>
    <t>Malik, Zen</t>
  </si>
  <si>
    <t>Marr, Jason</t>
  </si>
  <si>
    <t>Matthews, Ron</t>
  </si>
  <si>
    <t>Maxwell, Nick</t>
  </si>
  <si>
    <t>Mayne, Ray</t>
  </si>
  <si>
    <t>McBride, Norm</t>
  </si>
  <si>
    <t>McCabe, N</t>
  </si>
  <si>
    <t>McCartney, Matthew</t>
  </si>
  <si>
    <t>McCaskill, Bob</t>
  </si>
  <si>
    <t>McCaw, Henry</t>
  </si>
  <si>
    <t>McCormack, Murray</t>
  </si>
  <si>
    <t>McCormick, Jack</t>
  </si>
  <si>
    <t>McDonald, D</t>
  </si>
  <si>
    <t>McDowell, W</t>
  </si>
  <si>
    <t>McGauchie, Alex</t>
  </si>
  <si>
    <t>McGauchie, Ross</t>
  </si>
  <si>
    <t>McGillvray, A</t>
  </si>
  <si>
    <t>McGrath, Barry</t>
  </si>
  <si>
    <t>McKinnon, Lachlan</t>
  </si>
  <si>
    <t>McKinstry, Ross</t>
  </si>
  <si>
    <t>McLean, Geoff</t>
  </si>
  <si>
    <t>McLean, Ian</t>
  </si>
  <si>
    <t>McLeod, Clint</t>
  </si>
  <si>
    <t>McLeod, Roger</t>
  </si>
  <si>
    <t>McMenamin, Justin</t>
  </si>
  <si>
    <t>McPherson, Alexander</t>
  </si>
  <si>
    <t>McRae, Alan</t>
  </si>
  <si>
    <t>McRae, Ian</t>
  </si>
  <si>
    <t>McRae, Peter</t>
  </si>
  <si>
    <t>McWilliams, Rod</t>
  </si>
  <si>
    <t>Medhurst, Anthony</t>
  </si>
  <si>
    <t>Methven, J</t>
  </si>
  <si>
    <t>Middlemiss, Chase</t>
  </si>
  <si>
    <t>Mildren, Wayne</t>
  </si>
  <si>
    <t>Millar, Anthony</t>
  </si>
  <si>
    <t>Mills, Jack</t>
  </si>
  <si>
    <t>Mills, Scott</t>
  </si>
  <si>
    <t>Moodie, J</t>
  </si>
  <si>
    <t>Morris, Alan</t>
  </si>
  <si>
    <t>Morris, Brad</t>
  </si>
  <si>
    <t>Muir, G</t>
  </si>
  <si>
    <t>Murphy, Todd</t>
  </si>
  <si>
    <t>Nankervis, Paul(2)</t>
  </si>
  <si>
    <t>Nicholson, William</t>
  </si>
  <si>
    <t>Norman, Geoff</t>
  </si>
  <si>
    <t>Oddy, Dale</t>
  </si>
  <si>
    <t>O'Neill, Jason</t>
  </si>
  <si>
    <t>O'Neill, Nathan</t>
  </si>
  <si>
    <t>O'Neill, Wes</t>
  </si>
  <si>
    <t>Opie, Graeme</t>
  </si>
  <si>
    <t>Opie, Richard</t>
  </si>
  <si>
    <t>Osterfield, Ken</t>
  </si>
  <si>
    <t>O'Toole, Chris</t>
  </si>
  <si>
    <t>Ovenden, Matthew</t>
  </si>
  <si>
    <t>Palmer, Frank</t>
  </si>
  <si>
    <t>Palmer, Leo</t>
  </si>
  <si>
    <t>Pask, Mathew</t>
  </si>
  <si>
    <t>Pearce, Haydn</t>
  </si>
  <si>
    <t>Peckham, Michael</t>
  </si>
  <si>
    <t>Peebles, Dustin</t>
  </si>
  <si>
    <t>Penna, Barry</t>
  </si>
  <si>
    <t>Perez, Peter</t>
  </si>
  <si>
    <t>Perrit, Jack</t>
  </si>
  <si>
    <t>Phillips, L</t>
  </si>
  <si>
    <t>Pickering, Stuart</t>
  </si>
  <si>
    <t>Pickthall, Trevor</t>
  </si>
  <si>
    <t>Pierce, Geoff</t>
  </si>
  <si>
    <t>Pitts, Russell</t>
  </si>
  <si>
    <t>Plim, Neil</t>
  </si>
  <si>
    <t>Pollard, Leigh</t>
  </si>
  <si>
    <t>Pollock, Don</t>
  </si>
  <si>
    <t>Pollock, John</t>
  </si>
  <si>
    <t>Polson, Brett</t>
  </si>
  <si>
    <t>Preston, Ken</t>
  </si>
  <si>
    <t>Price, Chris</t>
  </si>
  <si>
    <t>Purdon, Michael</t>
  </si>
  <si>
    <t>Radley, Colin</t>
  </si>
  <si>
    <t>Rafferty, Luke</t>
  </si>
  <si>
    <t>Rance, F</t>
  </si>
  <si>
    <t>Rance, J</t>
  </si>
  <si>
    <t>Rance, Stan</t>
  </si>
  <si>
    <t>Rasmussen, Ben</t>
  </si>
  <si>
    <t>Redmond, Phillip</t>
  </si>
  <si>
    <t>Redmond, William</t>
  </si>
  <si>
    <t>Reid, B</t>
  </si>
  <si>
    <t>Richardson, David</t>
  </si>
  <si>
    <t>Robertson, Tim</t>
  </si>
  <si>
    <t>Robertson, William</t>
  </si>
  <si>
    <t>Robins, Paul</t>
  </si>
  <si>
    <t>Robinson, David</t>
  </si>
  <si>
    <t>Robinson, Tim</t>
  </si>
  <si>
    <t>Roger, Warne</t>
  </si>
  <si>
    <t>Ross, D</t>
  </si>
  <si>
    <t>Roulston, Neville</t>
  </si>
  <si>
    <t>Rule, Peter</t>
  </si>
  <si>
    <t>Rundle, ?</t>
  </si>
  <si>
    <t>Runnalls, Col</t>
  </si>
  <si>
    <t>Runnalls, Noel</t>
  </si>
  <si>
    <t>Russell, Travis</t>
  </si>
  <si>
    <t>Ryall, Alf</t>
  </si>
  <si>
    <t>Salter, Ron</t>
  </si>
  <si>
    <t>Sanderson, Alan</t>
  </si>
  <si>
    <t>Saunders, Ron</t>
  </si>
  <si>
    <t>Scanlon, Gary</t>
  </si>
  <si>
    <t>Scholes, Frank</t>
  </si>
  <si>
    <t>Scott, Ken</t>
  </si>
  <si>
    <t>Scullie, Bodee</t>
  </si>
  <si>
    <t>Scullie, Nick</t>
  </si>
  <si>
    <t>Scullie, Terry</t>
  </si>
  <si>
    <t>Searle, Les</t>
  </si>
  <si>
    <t>Sessions, Tony</t>
  </si>
  <si>
    <t>Shaw, Ken</t>
  </si>
  <si>
    <t>Sheehan, Andrew</t>
  </si>
  <si>
    <t>Sheehan, Joshua</t>
  </si>
  <si>
    <t>Short, Doug</t>
  </si>
  <si>
    <t>Sinclair, Paul</t>
  </si>
  <si>
    <t>Sing, John</t>
  </si>
  <si>
    <t>Sladdin, John</t>
  </si>
  <si>
    <t>Slater, Ned</t>
  </si>
  <si>
    <t>Slattery, Ken</t>
  </si>
  <si>
    <t>Slattery, Peter</t>
  </si>
  <si>
    <t>Slattery, Ron</t>
  </si>
  <si>
    <t>Smalley, Andrew</t>
  </si>
  <si>
    <t>Smith, Barry</t>
  </si>
  <si>
    <t>Smith, Chris(2)</t>
  </si>
  <si>
    <t>Smith, Jacob</t>
  </si>
  <si>
    <t>Smith, Rhys</t>
  </si>
  <si>
    <t>Solomon, T</t>
  </si>
  <si>
    <t>Somerville, ?(2)</t>
  </si>
  <si>
    <t>Splatt, W</t>
  </si>
  <si>
    <t>Stevens, George</t>
  </si>
  <si>
    <t>Stevens, Peter</t>
  </si>
  <si>
    <t>Strauch, J</t>
  </si>
  <si>
    <t>Straughen, Paul</t>
  </si>
  <si>
    <t>Strelan, David</t>
  </si>
  <si>
    <t>Sutcliffe, Donald</t>
  </si>
  <si>
    <t>Svanosio, Robert</t>
  </si>
  <si>
    <t>Swift, Fred</t>
  </si>
  <si>
    <t>Tamblyn, Garth</t>
  </si>
  <si>
    <t>Tatt, Kane</t>
  </si>
  <si>
    <t>Taylor, Peter</t>
  </si>
  <si>
    <t>Taylor, S</t>
  </si>
  <si>
    <t>Thomas, M</t>
  </si>
  <si>
    <t>Thomson, Alan</t>
  </si>
  <si>
    <t>Tibbett, Herb</t>
  </si>
  <si>
    <t>Tory, Brett</t>
  </si>
  <si>
    <t>Trahair, M</t>
  </si>
  <si>
    <t>Trethewey, Alan</t>
  </si>
  <si>
    <t>Trethewey, Ian</t>
  </si>
  <si>
    <t>Trew, Glenn</t>
  </si>
  <si>
    <t>Trewartha, Fred</t>
  </si>
  <si>
    <t>Tully, Jack</t>
  </si>
  <si>
    <t>Turnbull, Simon</t>
  </si>
  <si>
    <t>Turner, Jamie</t>
  </si>
  <si>
    <t>Turner, John</t>
  </si>
  <si>
    <t>Turner, Michael</t>
  </si>
  <si>
    <t>Turner, Noel</t>
  </si>
  <si>
    <t>Turvey, Lyndon</t>
  </si>
  <si>
    <t>Tyack, Peter</t>
  </si>
  <si>
    <t>Van Emerick, Rick</t>
  </si>
  <si>
    <t>Vincent, Ashleigh</t>
  </si>
  <si>
    <t>Walker, Levi</t>
  </si>
  <si>
    <t>Wallace, Jack</t>
  </si>
  <si>
    <t>Wallace, Steve</t>
  </si>
  <si>
    <t>Walsh, Manning</t>
  </si>
  <si>
    <t>Warren, Adam</t>
  </si>
  <si>
    <t>Warren, Andrew</t>
  </si>
  <si>
    <t>Waterman, Harold</t>
  </si>
  <si>
    <t>Watts, Craig</t>
  </si>
  <si>
    <t>Watts, Daryl</t>
  </si>
  <si>
    <t>Watts, Frank</t>
  </si>
  <si>
    <t>Watts, Harry</t>
  </si>
  <si>
    <t>Webb, Jim</t>
  </si>
  <si>
    <t>Webster, Hec</t>
  </si>
  <si>
    <t>Webster, Peter</t>
  </si>
  <si>
    <t>Welch, Benjamin</t>
  </si>
  <si>
    <t>Wescott, Jason</t>
  </si>
  <si>
    <t>West, Anthony</t>
  </si>
  <si>
    <t>Wheeler, Hugh</t>
  </si>
  <si>
    <t>Wheelhouse, Jason</t>
  </si>
  <si>
    <t>White, Cliff</t>
  </si>
  <si>
    <t>Whitehead, Justin</t>
  </si>
  <si>
    <t>Wigmore, Dean</t>
  </si>
  <si>
    <t>Wilkinson, Glenn</t>
  </si>
  <si>
    <t>Williams, Tim</t>
  </si>
  <si>
    <t>Willmot, Owen</t>
  </si>
  <si>
    <t>Wilson, Thomas</t>
  </si>
  <si>
    <t>Winter, Richard</t>
  </si>
  <si>
    <t>Wood, Ron</t>
  </si>
  <si>
    <t>Woods, Peter</t>
  </si>
  <si>
    <t>Woolley, Peter</t>
  </si>
  <si>
    <t>Woolley, Roy</t>
  </si>
  <si>
    <t>Worland, Anthony</t>
  </si>
  <si>
    <t>Wright, Brad</t>
  </si>
  <si>
    <t>Wust, Ken</t>
  </si>
  <si>
    <t>Wust, Larry</t>
  </si>
  <si>
    <t/>
  </si>
  <si>
    <t>No</t>
  </si>
  <si>
    <t>Player Name</t>
  </si>
  <si>
    <t>Matches</t>
  </si>
  <si>
    <t>Avg</t>
  </si>
  <si>
    <t>Games Played</t>
  </si>
  <si>
    <t>Half Centuries</t>
  </si>
  <si>
    <t xml:space="preserve">Centuries </t>
  </si>
  <si>
    <t>Wickets Taken</t>
  </si>
  <si>
    <t>Catches</t>
  </si>
  <si>
    <t>Centuries</t>
  </si>
  <si>
    <t>Wickets</t>
  </si>
  <si>
    <t>5 Wickets</t>
  </si>
  <si>
    <t>10 Wickets</t>
  </si>
  <si>
    <t>2023/24</t>
  </si>
  <si>
    <t>8\31</t>
  </si>
  <si>
    <t>7\23</t>
  </si>
  <si>
    <t>5\14</t>
  </si>
  <si>
    <t>3\24</t>
  </si>
  <si>
    <t>4\37</t>
  </si>
  <si>
    <t>2\29</t>
  </si>
  <si>
    <t>0\0</t>
  </si>
  <si>
    <t>Starr, Thomas</t>
  </si>
  <si>
    <t>Scott, Joshua</t>
  </si>
  <si>
    <t>0\17</t>
  </si>
  <si>
    <r>
      <rPr>
        <b/>
        <i/>
        <sz val="20"/>
        <color rgb="FF000080"/>
        <rFont val="Times New Roman"/>
        <family val="1"/>
      </rPr>
      <t xml:space="preserve">A-Grade Career Statistics - All Players </t>
    </r>
    <r>
      <rPr>
        <sz val="11"/>
        <color theme="1"/>
        <rFont val="Calibri"/>
        <family val="2"/>
        <charset val="204"/>
        <scheme val="minor"/>
      </rPr>
      <t>- end of season 17/18</t>
    </r>
  </si>
  <si>
    <t>2\16</t>
  </si>
  <si>
    <t>6\84</t>
  </si>
  <si>
    <t>6\6</t>
  </si>
  <si>
    <t>4\18</t>
  </si>
  <si>
    <t>4\25</t>
  </si>
  <si>
    <t>3\51</t>
  </si>
  <si>
    <t>5\43</t>
  </si>
  <si>
    <t>2\46</t>
  </si>
  <si>
    <t>4\21</t>
  </si>
  <si>
    <t>4\32</t>
  </si>
  <si>
    <t>4\33</t>
  </si>
  <si>
    <t>1\6</t>
  </si>
  <si>
    <t>2\15</t>
  </si>
  <si>
    <t>3\32</t>
  </si>
  <si>
    <t>2\19</t>
  </si>
  <si>
    <t>3\27</t>
  </si>
  <si>
    <t>1\49</t>
  </si>
  <si>
    <t>2\25</t>
  </si>
  <si>
    <t>0\9</t>
  </si>
  <si>
    <t>4\47</t>
  </si>
  <si>
    <t>2\42</t>
  </si>
  <si>
    <t>4\55</t>
  </si>
  <si>
    <t>2\27</t>
  </si>
  <si>
    <t>2\28</t>
  </si>
  <si>
    <t>2\40</t>
  </si>
  <si>
    <t>3\31</t>
  </si>
  <si>
    <t>0\3</t>
  </si>
  <si>
    <t>0\5</t>
  </si>
  <si>
    <t>1\9</t>
  </si>
  <si>
    <t>0\18</t>
  </si>
  <si>
    <t>3\9</t>
  </si>
  <si>
    <t>2\8</t>
  </si>
  <si>
    <t>1\13</t>
  </si>
  <si>
    <t>2\13</t>
  </si>
  <si>
    <t>1\29</t>
  </si>
  <si>
    <t>4\24</t>
  </si>
  <si>
    <t>0\32</t>
  </si>
  <si>
    <t>1\5</t>
  </si>
  <si>
    <t>4\59</t>
  </si>
  <si>
    <t>2\20</t>
  </si>
  <si>
    <t>1\10</t>
  </si>
  <si>
    <t>2\23</t>
  </si>
  <si>
    <t>1\25</t>
  </si>
  <si>
    <t>1\26</t>
  </si>
  <si>
    <t>2\5</t>
  </si>
  <si>
    <t>4\29</t>
  </si>
  <si>
    <t>5\70</t>
  </si>
  <si>
    <t>2\12</t>
  </si>
  <si>
    <t>4\39</t>
  </si>
  <si>
    <t>4\27</t>
  </si>
  <si>
    <t>0\10</t>
  </si>
  <si>
    <t>1\54</t>
  </si>
  <si>
    <t>2\33</t>
  </si>
  <si>
    <t>3\26</t>
  </si>
  <si>
    <t>0\13</t>
  </si>
  <si>
    <t>1\12</t>
  </si>
  <si>
    <t>5\32</t>
  </si>
  <si>
    <t>3\45</t>
  </si>
  <si>
    <t>Overs</t>
  </si>
  <si>
    <t>Stumpings</t>
  </si>
  <si>
    <t>Strike Rate</t>
  </si>
  <si>
    <t>Economy</t>
  </si>
  <si>
    <t>Run Outs</t>
  </si>
  <si>
    <r>
      <t xml:space="preserve">Player </t>
    </r>
    <r>
      <rPr>
        <b/>
        <i/>
        <sz val="10"/>
        <color theme="3"/>
        <rFont val="Calibri"/>
        <family val="2"/>
        <charset val="204"/>
        <scheme val="minor"/>
      </rPr>
      <t>Name</t>
    </r>
  </si>
  <si>
    <r>
      <rPr>
        <b/>
        <i/>
        <sz val="10"/>
        <color theme="3"/>
        <rFont val="Times New Roman"/>
        <family val="1"/>
      </rPr>
      <t xml:space="preserve">Career </t>
    </r>
    <r>
      <rPr>
        <b/>
        <i/>
        <sz val="10"/>
        <color theme="3"/>
        <rFont val="Calibri"/>
        <family val="2"/>
        <charset val="204"/>
        <scheme val="minor"/>
      </rPr>
      <t>Span</t>
    </r>
  </si>
  <si>
    <r>
      <rPr>
        <b/>
        <i/>
        <sz val="10"/>
        <color theme="3"/>
        <rFont val="Times New Roman"/>
        <family val="1"/>
      </rPr>
      <t xml:space="preserve">Not </t>
    </r>
    <r>
      <rPr>
        <b/>
        <i/>
        <sz val="10"/>
        <color theme="3"/>
        <rFont val="Calibri"/>
        <family val="2"/>
        <charset val="204"/>
        <scheme val="minor"/>
      </rPr>
      <t>Outs</t>
    </r>
  </si>
  <si>
    <r>
      <rPr>
        <b/>
        <i/>
        <sz val="10"/>
        <color theme="3"/>
        <rFont val="Times New Roman"/>
        <family val="1"/>
      </rPr>
      <t xml:space="preserve">Half </t>
    </r>
    <r>
      <rPr>
        <b/>
        <i/>
        <sz val="10"/>
        <color theme="3"/>
        <rFont val="Calibri"/>
        <family val="2"/>
        <charset val="204"/>
        <scheme val="minor"/>
      </rPr>
      <t>Centuries</t>
    </r>
  </si>
  <si>
    <r>
      <rPr>
        <b/>
        <i/>
        <sz val="10"/>
        <color theme="3"/>
        <rFont val="Times New Roman"/>
        <family val="1"/>
      </rPr>
      <t xml:space="preserve">Centuries </t>
    </r>
  </si>
  <si>
    <r>
      <rPr>
        <b/>
        <i/>
        <sz val="10"/>
        <color theme="3"/>
        <rFont val="Times New Roman"/>
        <family val="1"/>
      </rPr>
      <t xml:space="preserve">Highest </t>
    </r>
    <r>
      <rPr>
        <b/>
        <i/>
        <sz val="10"/>
        <color theme="3"/>
        <rFont val="Calibri"/>
        <family val="2"/>
        <charset val="204"/>
        <scheme val="minor"/>
      </rPr>
      <t>Score</t>
    </r>
  </si>
  <si>
    <r>
      <rPr>
        <b/>
        <i/>
        <sz val="10"/>
        <color theme="3"/>
        <rFont val="Times New Roman"/>
        <family val="1"/>
      </rPr>
      <t xml:space="preserve">Batting </t>
    </r>
    <r>
      <rPr>
        <b/>
        <i/>
        <sz val="10"/>
        <color theme="3"/>
        <rFont val="Calibri"/>
        <family val="2"/>
        <charset val="204"/>
        <scheme val="minor"/>
      </rPr>
      <t>Avg</t>
    </r>
  </si>
  <si>
    <r>
      <rPr>
        <b/>
        <i/>
        <sz val="10"/>
        <color theme="3"/>
        <rFont val="Times New Roman"/>
        <family val="1"/>
      </rPr>
      <t xml:space="preserve">Wickets </t>
    </r>
    <r>
      <rPr>
        <b/>
        <i/>
        <sz val="10"/>
        <color theme="3"/>
        <rFont val="Calibri"/>
        <family val="2"/>
        <charset val="204"/>
        <scheme val="minor"/>
      </rPr>
      <t>Taken</t>
    </r>
  </si>
  <si>
    <r>
      <rPr>
        <b/>
        <i/>
        <sz val="10"/>
        <color theme="3"/>
        <rFont val="Times New Roman"/>
        <family val="1"/>
      </rPr>
      <t xml:space="preserve">Runs </t>
    </r>
    <r>
      <rPr>
        <b/>
        <i/>
        <sz val="10"/>
        <color theme="3"/>
        <rFont val="Calibri"/>
        <family val="2"/>
        <charset val="204"/>
        <scheme val="minor"/>
      </rPr>
      <t>Against</t>
    </r>
  </si>
  <si>
    <r>
      <rPr>
        <b/>
        <i/>
        <sz val="10"/>
        <color theme="3"/>
        <rFont val="Times New Roman"/>
        <family val="1"/>
      </rPr>
      <t xml:space="preserve">10 Wkts </t>
    </r>
  </si>
  <si>
    <r>
      <rPr>
        <b/>
        <i/>
        <sz val="10"/>
        <color theme="3"/>
        <rFont val="Times New Roman"/>
        <family val="1"/>
      </rPr>
      <t xml:space="preserve">Bowling </t>
    </r>
    <r>
      <rPr>
        <b/>
        <i/>
        <sz val="10"/>
        <color theme="3"/>
        <rFont val="Calibri"/>
        <family val="2"/>
        <charset val="204"/>
        <scheme val="minor"/>
      </rPr>
      <t>Avg</t>
    </r>
  </si>
  <si>
    <r>
      <rPr>
        <b/>
        <i/>
        <sz val="10"/>
        <color theme="3"/>
        <rFont val="Times New Roman"/>
        <family val="1"/>
      </rPr>
      <t xml:space="preserve">Catches </t>
    </r>
  </si>
  <si>
    <r>
      <rPr>
        <b/>
        <i/>
        <sz val="10"/>
        <color theme="3"/>
        <rFont val="Times New Roman"/>
        <family val="1"/>
      </rPr>
      <t xml:space="preserve">Stumpings </t>
    </r>
  </si>
  <si>
    <t>Sum of Matches</t>
  </si>
  <si>
    <t>Sum of Overs</t>
  </si>
  <si>
    <t>(blank)</t>
  </si>
  <si>
    <t>Sum of Run Outs</t>
  </si>
  <si>
    <t>Sum of Batting Average</t>
  </si>
  <si>
    <t>Sum of Bowling Average</t>
  </si>
  <si>
    <t>Sum of Bowling Strike Rate</t>
  </si>
  <si>
    <t>Sum of Bowling Econ Rate</t>
  </si>
  <si>
    <t>Average</t>
  </si>
  <si>
    <t>Average (min 1000 runs)</t>
  </si>
  <si>
    <t xml:space="preserve">10 Wkts </t>
  </si>
  <si>
    <t>Bowling Average (min 50 wickets)</t>
  </si>
  <si>
    <t>Smith, Chris</t>
  </si>
  <si>
    <t>Runs in a season</t>
  </si>
  <si>
    <t>Nick Scullie</t>
  </si>
  <si>
    <t>Frank Watts</t>
  </si>
  <si>
    <t>1964/65</t>
  </si>
  <si>
    <t>Henry McCaw</t>
  </si>
  <si>
    <t>1951/52</t>
  </si>
  <si>
    <t>Doug Keck</t>
  </si>
  <si>
    <t>1969/70</t>
  </si>
  <si>
    <t>1967/68</t>
  </si>
  <si>
    <t>2006/07</t>
  </si>
  <si>
    <t>Nayanda Palamandadige</t>
  </si>
  <si>
    <t>2017/18</t>
  </si>
  <si>
    <t>Joel Murphy</t>
  </si>
  <si>
    <t>1965/66</t>
  </si>
  <si>
    <t>2009/10</t>
  </si>
  <si>
    <t>Highest Scores</t>
  </si>
  <si>
    <t>225*</t>
  </si>
  <si>
    <t>Mark Keck</t>
  </si>
  <si>
    <t>2001/02</t>
  </si>
  <si>
    <t>157*</t>
  </si>
  <si>
    <t>152*</t>
  </si>
  <si>
    <t>2004/05</t>
  </si>
  <si>
    <t>Andrew Curran</t>
  </si>
  <si>
    <t>1987/88</t>
  </si>
  <si>
    <t>141*</t>
  </si>
  <si>
    <t>1962/63</t>
  </si>
  <si>
    <t>Dylan Gibson</t>
  </si>
  <si>
    <t>2011/12</t>
  </si>
  <si>
    <t>Leon Grose</t>
  </si>
  <si>
    <t>Year</t>
  </si>
  <si>
    <t>Bgo</t>
  </si>
  <si>
    <t>WH</t>
  </si>
  <si>
    <t>Huntly</t>
  </si>
  <si>
    <t>EH</t>
  </si>
  <si>
    <t>Cal Gully</t>
  </si>
  <si>
    <t>Nth Bgo</t>
  </si>
  <si>
    <t>GS</t>
  </si>
  <si>
    <t>KF</t>
  </si>
  <si>
    <t>Opp</t>
  </si>
  <si>
    <t>Best Innings Bowling</t>
  </si>
  <si>
    <t>Jim Ford</t>
  </si>
  <si>
    <t>1986/87</t>
  </si>
  <si>
    <t>Craig Howard</t>
  </si>
  <si>
    <t>Barry Ayres</t>
  </si>
  <si>
    <t>8\34</t>
  </si>
  <si>
    <t>8\62</t>
  </si>
  <si>
    <t>Bryce Crocker</t>
  </si>
  <si>
    <t>1991/92</t>
  </si>
  <si>
    <t>1960/61</t>
  </si>
  <si>
    <t>Maristians</t>
  </si>
  <si>
    <t>Gary Scanlon</t>
  </si>
  <si>
    <t>8\43</t>
  </si>
  <si>
    <t>BUCC's</t>
  </si>
  <si>
    <t>8\45</t>
  </si>
  <si>
    <t>Steve Wallace</t>
  </si>
  <si>
    <t>1950/51</t>
  </si>
  <si>
    <t>9\60</t>
  </si>
  <si>
    <t>2016/17</t>
  </si>
  <si>
    <t>Strathdale</t>
  </si>
  <si>
    <t>Liam Bowe</t>
  </si>
  <si>
    <t>Ben Evans</t>
  </si>
  <si>
    <t>7\26</t>
  </si>
  <si>
    <t>7\36</t>
  </si>
  <si>
    <t>Eaglehawk</t>
  </si>
  <si>
    <t>7\13</t>
  </si>
  <si>
    <t>Morrie Hesse</t>
  </si>
  <si>
    <t>1978/79</t>
  </si>
  <si>
    <t>7\14</t>
  </si>
  <si>
    <t>Bill Leinhop</t>
  </si>
  <si>
    <t>1955/56</t>
  </si>
  <si>
    <t>7\22</t>
  </si>
  <si>
    <t>7\19</t>
  </si>
  <si>
    <t>Sam Sperling</t>
  </si>
  <si>
    <t>7\40</t>
  </si>
  <si>
    <t>7\42</t>
  </si>
  <si>
    <t>Tim Williams</t>
  </si>
  <si>
    <t>7\63</t>
  </si>
  <si>
    <t>1957/58</t>
  </si>
  <si>
    <t>Harcourt</t>
  </si>
  <si>
    <t>1958/59</t>
  </si>
  <si>
    <t>7\54</t>
  </si>
  <si>
    <t>7\95</t>
  </si>
  <si>
    <t>7\48</t>
  </si>
  <si>
    <t>Robert Court</t>
  </si>
  <si>
    <t>Ralph Callaghan</t>
  </si>
  <si>
    <t>1946/47</t>
  </si>
  <si>
    <t>1947/48</t>
  </si>
  <si>
    <t>7\73</t>
  </si>
  <si>
    <t>7\39</t>
  </si>
  <si>
    <t>Bruce Hamilton</t>
  </si>
  <si>
    <t>1972/73</t>
  </si>
  <si>
    <t>7\55</t>
  </si>
  <si>
    <t>7\58</t>
  </si>
  <si>
    <t>7\64</t>
  </si>
  <si>
    <t>Figures</t>
  </si>
  <si>
    <t>Strath'saye</t>
  </si>
  <si>
    <t>Best Match Bowling</t>
  </si>
  <si>
    <t>13\33</t>
  </si>
  <si>
    <t>John Turner</t>
  </si>
  <si>
    <t>Bill Day</t>
  </si>
  <si>
    <t>12\41</t>
  </si>
  <si>
    <t>1968/69</t>
  </si>
  <si>
    <t>11\66</t>
  </si>
  <si>
    <t>11\101</t>
  </si>
  <si>
    <t>1966/67</t>
  </si>
  <si>
    <t>Sth Bgo</t>
  </si>
  <si>
    <t>10\26</t>
  </si>
  <si>
    <t>10\38</t>
  </si>
  <si>
    <t>1941/42</t>
  </si>
  <si>
    <t>Huntly/Nth Bgo</t>
  </si>
  <si>
    <t>10\60</t>
  </si>
  <si>
    <t>10\63</t>
  </si>
  <si>
    <t>11\40</t>
  </si>
  <si>
    <t>10\46</t>
  </si>
  <si>
    <t>2015/16</t>
  </si>
  <si>
    <t>10\34</t>
  </si>
  <si>
    <t>Huntly/Nth Eps</t>
  </si>
  <si>
    <t>Evans, Ben</t>
  </si>
  <si>
    <t>1963/64</t>
  </si>
  <si>
    <t>Alan Dare</t>
  </si>
  <si>
    <t>1970/71</t>
  </si>
  <si>
    <t>1971/72</t>
  </si>
  <si>
    <t>Henry Loader</t>
  </si>
  <si>
    <t>1940/41</t>
  </si>
  <si>
    <t>1952/53</t>
  </si>
  <si>
    <t>Noel Turner</t>
  </si>
  <si>
    <t>2007/08</t>
  </si>
  <si>
    <t>Shane Robinson</t>
  </si>
  <si>
    <t>2012/13</t>
  </si>
  <si>
    <t>Nayana Palamandadige</t>
  </si>
  <si>
    <t>Taylor Beard</t>
  </si>
  <si>
    <t>138*</t>
  </si>
  <si>
    <t>132*</t>
  </si>
  <si>
    <t>125*</t>
  </si>
  <si>
    <t>123*</t>
  </si>
  <si>
    <t>122*</t>
  </si>
  <si>
    <t>Wickets in a season</t>
  </si>
  <si>
    <t>Leon Groce</t>
  </si>
  <si>
    <t>54\748</t>
  </si>
  <si>
    <t>53\568</t>
  </si>
  <si>
    <t>49\599</t>
  </si>
  <si>
    <t>48\480</t>
  </si>
  <si>
    <t>47\490</t>
  </si>
  <si>
    <t>46\620</t>
  </si>
  <si>
    <t>43\461</t>
  </si>
  <si>
    <t>42\540</t>
  </si>
  <si>
    <t>41\473</t>
  </si>
  <si>
    <t>41\668</t>
  </si>
  <si>
    <t>1959/60</t>
  </si>
  <si>
    <t>1961/62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</si>
</sst>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b/>
      <i/>
      <sz val="20"/>
      <color rgb="FF000080"/>
      <name val="Times New Roman"/>
      <family val="1"/>
    </font>
    <font>
      <b/>
      <i/>
      <sz val="8"/>
      <color rgb="FF000080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1"/>
      <charset val="204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8"/>
      <name val="Calibri"/>
      <family val="2"/>
      <charset val="204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i/>
      <sz val="10"/>
      <color theme="3"/>
      <name val="Times New Roman"/>
      <family val="1"/>
    </font>
    <font>
      <b/>
      <i/>
      <sz val="10"/>
      <color theme="3"/>
      <name val="Calibri"/>
      <family val="2"/>
      <charset val="204"/>
      <scheme val="minor"/>
    </font>
    <font>
      <b/>
      <i/>
      <sz val="10"/>
      <color theme="3"/>
      <name val="Calibri"/>
      <family val="1"/>
      <charset val="204"/>
      <scheme val="minor"/>
    </font>
    <font>
      <b/>
      <i/>
      <sz val="10"/>
      <name val="Times New Roman"/>
      <family val="1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top"/>
    </xf>
    <xf numFmtId="0" fontId="8" fillId="0" borderId="0" xfId="0" applyFont="1"/>
    <xf numFmtId="2" fontId="9" fillId="0" borderId="0" xfId="0" applyNumberFormat="1" applyFont="1"/>
    <xf numFmtId="2" fontId="8" fillId="0" borderId="0" xfId="0" applyNumberFormat="1" applyFont="1"/>
    <xf numFmtId="17" fontId="9" fillId="0" borderId="0" xfId="0" quotePrefix="1" applyNumberFormat="1" applyFont="1"/>
    <xf numFmtId="0" fontId="9" fillId="0" borderId="0" xfId="0" quotePrefix="1" applyFont="1"/>
    <xf numFmtId="0" fontId="9" fillId="0" borderId="0" xfId="0" applyFont="1"/>
    <xf numFmtId="0" fontId="7" fillId="0" borderId="1" xfId="0" applyFont="1" applyBorder="1" applyAlignment="1">
      <alignment horizontal="left" vertical="center"/>
    </xf>
    <xf numFmtId="0" fontId="0" fillId="0" borderId="0" xfId="0" quotePrefix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0" xfId="0" applyAlignment="1">
      <alignment horizontal="left" vertical="center"/>
    </xf>
    <xf numFmtId="0" fontId="0" fillId="2" borderId="0" xfId="0" applyFill="1"/>
    <xf numFmtId="0" fontId="11" fillId="0" borderId="0" xfId="0" applyFont="1"/>
    <xf numFmtId="2" fontId="0" fillId="0" borderId="0" xfId="0" applyNumberFormat="1"/>
    <xf numFmtId="0" fontId="2" fillId="0" borderId="0" xfId="0" applyFont="1"/>
    <xf numFmtId="17" fontId="9" fillId="0" borderId="0" xfId="0" applyNumberFormat="1" applyFont="1"/>
    <xf numFmtId="0" fontId="9" fillId="0" borderId="1" xfId="0" quotePrefix="1" applyFont="1" applyBorder="1"/>
    <xf numFmtId="0" fontId="2" fillId="0" borderId="2" xfId="0" applyFont="1" applyBorder="1"/>
    <xf numFmtId="16" fontId="9" fillId="0" borderId="0" xfId="0" applyNumberFormat="1" applyFont="1"/>
    <xf numFmtId="0" fontId="0" fillId="0" borderId="2" xfId="0" applyBorder="1"/>
    <xf numFmtId="0" fontId="9" fillId="0" borderId="1" xfId="0" applyFont="1" applyBorder="1"/>
    <xf numFmtId="0" fontId="14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0" fillId="0" borderId="0" xfId="1" applyNumberFormat="1" applyFont="1"/>
    <xf numFmtId="0" fontId="13" fillId="0" borderId="0" xfId="0" applyFont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/>
    <xf numFmtId="164" fontId="13" fillId="0" borderId="0" xfId="1" applyNumberFormat="1" applyFont="1"/>
    <xf numFmtId="0" fontId="17" fillId="0" borderId="0" xfId="0" applyFont="1"/>
    <xf numFmtId="2" fontId="17" fillId="0" borderId="0" xfId="0" applyNumberFormat="1" applyFont="1"/>
    <xf numFmtId="0" fontId="18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right"/>
    </xf>
    <xf numFmtId="17" fontId="0" fillId="0" borderId="0" xfId="0" applyNumberFormat="1"/>
    <xf numFmtId="0" fontId="1" fillId="0" borderId="0" xfId="0" applyFont="1"/>
    <xf numFmtId="0" fontId="13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0" fillId="0" borderId="0" xfId="0" applyBorder="1" applyAlignment="1">
      <alignment vertical="center"/>
    </xf>
    <xf numFmtId="0" fontId="13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2">
    <dxf>
      <numFmt numFmtId="2" formatCode="0.00"/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ane Robinson" refreshedDate="45386.517282870373" createdVersion="8" refreshedVersion="8" minRefreshableVersion="3" recordCount="112" xr:uid="{E8C62A03-BAD6-45F5-9A08-FC5BCD4A6795}">
  <cacheSource type="worksheet">
    <worksheetSource ref="A1:V200" sheet="Raw Stats &gt;=18-19"/>
  </cacheSource>
  <cacheFields count="26">
    <cacheField name="Player Name" numFmtId="0">
      <sharedItems containsBlank="1" count="40">
        <s v="Barnham, Will"/>
        <s v="Beard, Taylor"/>
        <s v="Bowe, Liam"/>
        <s v="Combe, Matthew"/>
        <s v="Egan, Damon"/>
        <s v="Evans, Benjamin"/>
        <s v="Fernando, Shasheen"/>
        <s v="Gadsden, Will"/>
        <s v="Gibson, Dylan"/>
        <s v="Gladman, Nick"/>
        <s v="Gray, Ashley"/>
        <s v="Hatton, Kendrick"/>
        <s v="Hinds, Tyler"/>
        <s v="Hossain, Nahid"/>
        <s v="Howard, Craig"/>
        <s v="Howard, Kayde"/>
        <s v="Keck, William"/>
        <s v="Langley, Jasper"/>
        <s v="Leed, Ben"/>
        <s v="McMahon, Anthony"/>
        <s v="Murphy, Joel"/>
        <s v="Porter, Reilley"/>
        <s v="Robinson, Shane"/>
        <s v="Robson, Alec"/>
        <s v="Ryan, Jack"/>
        <s v="Schneider, Joel"/>
        <s v="Scott, Joshua"/>
        <s v="Scullie, Nick"/>
        <s v="Semmens, Darby"/>
        <s v="Sims, Zac"/>
        <s v="Smith, Caelan"/>
        <s v="Sperling, Sam"/>
        <s v="Starr, Thomas"/>
        <s v="Stubbings, Liam"/>
        <s v="Vaz, Braydon"/>
        <s v="Walsh, Nathan"/>
        <s v="Winfield, Alex"/>
        <s v="Yarwood, Ben"/>
        <m/>
        <s v="Scullie, Nicholas" u="1"/>
      </sharedItems>
    </cacheField>
    <cacheField name="Career Span" numFmtId="0">
      <sharedItems containsBlank="1"/>
    </cacheField>
    <cacheField name="Matches" numFmtId="0">
      <sharedItems containsString="0" containsBlank="1" containsNumber="1" containsInteger="1" minValue="1" maxValue="16"/>
    </cacheField>
    <cacheField name="Innings" numFmtId="0">
      <sharedItems containsString="0" containsBlank="1" containsNumber="1" containsInteger="1" minValue="0" maxValue="17"/>
    </cacheField>
    <cacheField name="Runs Made" numFmtId="0">
      <sharedItems containsString="0" containsBlank="1" containsNumber="1" containsInteger="1" minValue="0" maxValue="697"/>
    </cacheField>
    <cacheField name="Not Outs" numFmtId="0">
      <sharedItems containsString="0" containsBlank="1" containsNumber="1" containsInteger="1" minValue="0" maxValue="7"/>
    </cacheField>
    <cacheField name="Half Centuries" numFmtId="0">
      <sharedItems containsString="0" containsBlank="1" containsNumber="1" containsInteger="1" minValue="0" maxValue="4"/>
    </cacheField>
    <cacheField name="Centuries " numFmtId="0">
      <sharedItems containsString="0" containsBlank="1" containsNumber="1" containsInteger="1" minValue="0" maxValue="2"/>
    </cacheField>
    <cacheField name="Highest Score" numFmtId="0">
      <sharedItems containsBlank="1" containsMixedTypes="1" containsNumber="1" minValue="0" maxValue="121"/>
    </cacheField>
    <cacheField name="Batting Avg" numFmtId="0">
      <sharedItems containsBlank="1" containsMixedTypes="1" containsNumber="1" minValue="0" maxValue="46.466666666666669"/>
    </cacheField>
    <cacheField name="Overs" numFmtId="0">
      <sharedItems containsString="0" containsBlank="1" containsNumber="1" minValue="0" maxValue="220.1"/>
    </cacheField>
    <cacheField name="Wickets Taken" numFmtId="0">
      <sharedItems containsString="0" containsBlank="1" containsNumber="1" containsInteger="1" minValue="0" maxValue="33"/>
    </cacheField>
    <cacheField name="Runs Against" numFmtId="0">
      <sharedItems containsString="0" containsBlank="1" containsNumber="1" containsInteger="1" minValue="0" maxValue="605"/>
    </cacheField>
    <cacheField name="5 Wkts " numFmtId="0">
      <sharedItems containsString="0" containsBlank="1" containsNumber="1" containsInteger="1" minValue="0" maxValue="3"/>
    </cacheField>
    <cacheField name="10 Wkts " numFmtId="0">
      <sharedItems containsString="0" containsBlank="1" containsNumber="1" containsInteger="1" minValue="0" maxValue="0"/>
    </cacheField>
    <cacheField name="Bowling Avg" numFmtId="0">
      <sharedItems containsString="0" containsBlank="1" containsNumber="1" minValue="0" maxValue="150"/>
    </cacheField>
    <cacheField name="Strike Rate" numFmtId="0">
      <sharedItems containsString="0" containsBlank="1" containsNumber="1" minValue="0" maxValue="192"/>
    </cacheField>
    <cacheField name="Economy" numFmtId="0">
      <sharedItems containsString="0" containsBlank="1" containsNumber="1" minValue="0" maxValue="12.857142857142858"/>
    </cacheField>
    <cacheField name="Best Bowling" numFmtId="0">
      <sharedItems containsBlank="1" containsMixedTypes="1" containsNumber="1" containsInteger="1" minValue="0" maxValue="0"/>
    </cacheField>
    <cacheField name="Catches " numFmtId="0">
      <sharedItems containsString="0" containsBlank="1" containsNumber="1" containsInteger="1" minValue="0" maxValue="17"/>
    </cacheField>
    <cacheField name="Run Outs" numFmtId="0">
      <sharedItems containsString="0" containsBlank="1" containsNumber="1" containsInteger="1" minValue="0" maxValue="3"/>
    </cacheField>
    <cacheField name="Stumpings " numFmtId="0">
      <sharedItems containsString="0" containsBlank="1" containsNumber="1" containsInteger="1" minValue="0" maxValue="7"/>
    </cacheField>
    <cacheField name="Batting Average" numFmtId="0" formula="'Runs Made'/(Innings-'Not Outs')" databaseField="0"/>
    <cacheField name="Bowling Average" numFmtId="0" formula="'Runs Against'/'Wickets Taken'" databaseField="0"/>
    <cacheField name="Bowling Strike Rate" numFmtId="0" formula=" (Overs*6)/'Wickets Taken'" databaseField="0"/>
    <cacheField name="Bowling Econ Rate" numFmtId="0" formula="'Runs Against'/Overs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2">
  <r>
    <x v="0"/>
    <s v="2022/23"/>
    <n v="10"/>
    <n v="8"/>
    <n v="22"/>
    <n v="0"/>
    <n v="0"/>
    <n v="0"/>
    <n v="6"/>
    <n v="2.75"/>
    <n v="37.5"/>
    <n v="7"/>
    <n v="218"/>
    <n v="0"/>
    <n v="0"/>
    <n v="31.142857142857142"/>
    <n v="32.142857142857146"/>
    <n v="5.8133333333333335"/>
    <s v="2\16"/>
    <n v="1"/>
    <m/>
    <m/>
  </r>
  <r>
    <x v="1"/>
    <s v="2018/19"/>
    <n v="11"/>
    <n v="11"/>
    <n v="255"/>
    <n v="1"/>
    <n v="1"/>
    <n v="0"/>
    <n v="55"/>
    <n v="25.5"/>
    <n v="180.3"/>
    <n v="23"/>
    <n v="511"/>
    <n v="2"/>
    <n v="0"/>
    <n v="22.22"/>
    <n v="47.03"/>
    <n v="2.83"/>
    <s v="6\84"/>
    <n v="6"/>
    <m/>
    <m/>
  </r>
  <r>
    <x v="1"/>
    <s v="2019/20"/>
    <n v="12"/>
    <n v="11"/>
    <n v="236"/>
    <n v="0"/>
    <n v="2"/>
    <n v="0"/>
    <n v="86"/>
    <n v="21.454545454545453"/>
    <n v="220.1"/>
    <n v="33"/>
    <n v="605"/>
    <n v="3"/>
    <n v="0"/>
    <n v="18.329999999999998"/>
    <n v="40.020000000000003"/>
    <n v="2.75"/>
    <s v="6\6"/>
    <n v="4"/>
    <m/>
    <m/>
  </r>
  <r>
    <x v="1"/>
    <s v="2022/23"/>
    <n v="16"/>
    <n v="15"/>
    <n v="502"/>
    <n v="3"/>
    <n v="3"/>
    <n v="1"/>
    <n v="102.1"/>
    <n v="41.833333333333336"/>
    <n v="134"/>
    <n v="23"/>
    <n v="557"/>
    <n v="0"/>
    <n v="0"/>
    <n v="24.217391304347824"/>
    <n v="34.956521739130437"/>
    <n v="4.1567164179104479"/>
    <s v="4\18"/>
    <n v="4"/>
    <m/>
    <m/>
  </r>
  <r>
    <x v="1"/>
    <s v="2023/24"/>
    <n v="12"/>
    <n v="12"/>
    <n v="304"/>
    <n v="1"/>
    <n v="1"/>
    <n v="1"/>
    <n v="121"/>
    <n v="27.64"/>
    <n v="155.19999999999999"/>
    <n v="20"/>
    <n v="364"/>
    <n v="1"/>
    <n v="0"/>
    <n v="18.2"/>
    <n v="46.6"/>
    <n v="2.34"/>
    <s v="5\14"/>
    <n v="4"/>
    <n v="3"/>
    <n v="0"/>
  </r>
  <r>
    <x v="2"/>
    <s v="2020/21"/>
    <n v="3"/>
    <n v="0"/>
    <n v="0"/>
    <n v="0"/>
    <n v="0"/>
    <n v="0"/>
    <n v="0"/>
    <n v="0"/>
    <n v="25"/>
    <n v="6"/>
    <n v="83"/>
    <n v="0"/>
    <n v="0"/>
    <n v="13.833333333333334"/>
    <n v="25"/>
    <n v="3.32"/>
    <s v="4\25"/>
    <m/>
    <m/>
    <m/>
  </r>
  <r>
    <x v="2"/>
    <s v="2023/24"/>
    <n v="8"/>
    <n v="9"/>
    <n v="83"/>
    <n v="0"/>
    <n v="0"/>
    <n v="0"/>
    <n v="28"/>
    <n v="9.2200000000000006"/>
    <n v="149.30000000000001"/>
    <n v="27"/>
    <n v="308"/>
    <n v="2"/>
    <n v="0"/>
    <n v="11.41"/>
    <n v="33.22"/>
    <n v="2.06"/>
    <s v="8\31"/>
    <n v="4"/>
    <n v="0"/>
    <n v="0"/>
  </r>
  <r>
    <x v="3"/>
    <s v="2018/19"/>
    <n v="10"/>
    <n v="10"/>
    <n v="386"/>
    <n v="0"/>
    <n v="2"/>
    <n v="1"/>
    <n v="117"/>
    <n v="38.6"/>
    <n v="111.1"/>
    <n v="13"/>
    <n v="359"/>
    <n v="0"/>
    <n v="0"/>
    <n v="27.62"/>
    <n v="51.28"/>
    <n v="3.23"/>
    <s v="3\51"/>
    <n v="2"/>
    <m/>
    <m/>
  </r>
  <r>
    <x v="3"/>
    <s v="2019/20"/>
    <n v="8"/>
    <n v="7"/>
    <n v="26"/>
    <n v="2"/>
    <n v="0"/>
    <n v="0"/>
    <n v="10.1"/>
    <n v="5.2"/>
    <n v="128.19999999999999"/>
    <n v="19"/>
    <n v="348"/>
    <n v="1"/>
    <n v="0"/>
    <n v="18.32"/>
    <n v="40.479999999999997"/>
    <n v="2.71"/>
    <s v="5\43"/>
    <n v="6"/>
    <m/>
    <m/>
  </r>
  <r>
    <x v="4"/>
    <s v="2020/21"/>
    <n v="1"/>
    <n v="1"/>
    <n v="6"/>
    <n v="0"/>
    <n v="0"/>
    <n v="0"/>
    <n v="6"/>
    <n v="6"/>
    <n v="7"/>
    <n v="2"/>
    <n v="46"/>
    <n v="0"/>
    <n v="0"/>
    <n v="23"/>
    <n v="21"/>
    <n v="6.5714285714285712"/>
    <s v="2\46"/>
    <m/>
    <m/>
    <m/>
  </r>
  <r>
    <x v="5"/>
    <s v="2019/20"/>
    <n v="9"/>
    <n v="7"/>
    <n v="52"/>
    <n v="1"/>
    <n v="0"/>
    <n v="0"/>
    <n v="30"/>
    <n v="8.6666666666666661"/>
    <n v="82.3"/>
    <n v="11"/>
    <n v="311"/>
    <n v="0"/>
    <n v="0"/>
    <n v="28.27"/>
    <n v="44.89"/>
    <n v="3.78"/>
    <s v="4\21"/>
    <n v="3"/>
    <m/>
    <m/>
  </r>
  <r>
    <x v="5"/>
    <s v="2020/21"/>
    <n v="3"/>
    <n v="3"/>
    <n v="29"/>
    <n v="1"/>
    <n v="0"/>
    <n v="0"/>
    <n v="21"/>
    <n v="14.5"/>
    <n v="27"/>
    <n v="8"/>
    <n v="89"/>
    <n v="0"/>
    <n v="0"/>
    <n v="11.125"/>
    <n v="20.25"/>
    <n v="3.2962962962962963"/>
    <s v="4\32"/>
    <m/>
    <m/>
    <m/>
  </r>
  <r>
    <x v="5"/>
    <s v="2021/22"/>
    <n v="15"/>
    <n v="7"/>
    <n v="13"/>
    <n v="3"/>
    <n v="0"/>
    <n v="0"/>
    <n v="7"/>
    <n v="3.25"/>
    <n v="117"/>
    <n v="20"/>
    <n v="601"/>
    <n v="0"/>
    <n v="0"/>
    <n v="30.05"/>
    <n v="35.1"/>
    <n v="5.1367521367521372"/>
    <s v="4\33"/>
    <n v="1"/>
    <m/>
    <m/>
  </r>
  <r>
    <x v="5"/>
    <s v="2023/24"/>
    <n v="12"/>
    <n v="9"/>
    <n v="71"/>
    <n v="7"/>
    <n v="0"/>
    <n v="0"/>
    <n v="29.1"/>
    <n v="35.5"/>
    <n v="110"/>
    <n v="19"/>
    <n v="376"/>
    <n v="1"/>
    <n v="0"/>
    <n v="19.79"/>
    <n v="34.74"/>
    <n v="3.42"/>
    <s v="7\23"/>
    <n v="4"/>
    <n v="0"/>
    <n v="0"/>
  </r>
  <r>
    <x v="6"/>
    <s v="2018/19"/>
    <n v="13"/>
    <n v="13"/>
    <n v="451"/>
    <n v="0"/>
    <n v="3"/>
    <n v="0"/>
    <n v="97"/>
    <n v="34.692307692307693"/>
    <n v="44.5"/>
    <n v="3"/>
    <n v="131"/>
    <n v="0"/>
    <n v="0"/>
    <n v="43.67"/>
    <n v="89"/>
    <n v="2.94"/>
    <s v="1\6"/>
    <n v="3"/>
    <m/>
    <m/>
  </r>
  <r>
    <x v="6"/>
    <s v="2019/20"/>
    <n v="13"/>
    <n v="12"/>
    <n v="463"/>
    <n v="2"/>
    <n v="1"/>
    <n v="2"/>
    <n v="109.1"/>
    <n v="46.3"/>
    <n v="43.1"/>
    <n v="7"/>
    <n v="107"/>
    <n v="0"/>
    <n v="0"/>
    <n v="15.29"/>
    <n v="36.94"/>
    <n v="2.48"/>
    <s v="2\15"/>
    <n v="5"/>
    <m/>
    <m/>
  </r>
  <r>
    <x v="7"/>
    <s v="2018/19"/>
    <n v="5"/>
    <n v="4"/>
    <n v="19"/>
    <n v="0"/>
    <n v="0"/>
    <n v="0"/>
    <n v="10"/>
    <n v="4.75"/>
    <m/>
    <m/>
    <m/>
    <m/>
    <m/>
    <n v="0"/>
    <n v="0"/>
    <n v="0"/>
    <m/>
    <n v="9"/>
    <m/>
    <m/>
  </r>
  <r>
    <x v="7"/>
    <s v="2019/20"/>
    <n v="9"/>
    <n v="7"/>
    <n v="109"/>
    <n v="0"/>
    <n v="1"/>
    <n v="0"/>
    <n v="59"/>
    <n v="15.571428571428571"/>
    <m/>
    <m/>
    <m/>
    <m/>
    <m/>
    <n v="0"/>
    <n v="0"/>
    <n v="0"/>
    <m/>
    <n v="9"/>
    <m/>
    <n v="4"/>
  </r>
  <r>
    <x v="7"/>
    <s v="2020/21"/>
    <n v="13"/>
    <n v="12"/>
    <n v="94"/>
    <n v="1"/>
    <n v="0"/>
    <n v="0"/>
    <n v="40"/>
    <n v="8.545454545454545"/>
    <n v="0"/>
    <n v="0"/>
    <n v="0"/>
    <n v="0"/>
    <n v="0"/>
    <n v="0"/>
    <n v="0"/>
    <n v="0"/>
    <n v="0"/>
    <n v="14"/>
    <m/>
    <n v="1"/>
  </r>
  <r>
    <x v="8"/>
    <s v="2020/21"/>
    <n v="15"/>
    <n v="14"/>
    <n v="405"/>
    <n v="2"/>
    <n v="1"/>
    <n v="1"/>
    <n v="103.1"/>
    <n v="33.75"/>
    <n v="83.5"/>
    <n v="17"/>
    <n v="371"/>
    <n v="0"/>
    <n v="0"/>
    <n v="21.823529411764707"/>
    <n v="29.470588235294116"/>
    <n v="4.4431137724550895"/>
    <s v="3\32"/>
    <n v="9"/>
    <m/>
    <m/>
  </r>
  <r>
    <x v="8"/>
    <s v="2021/22"/>
    <n v="15"/>
    <n v="15"/>
    <n v="383"/>
    <n v="3"/>
    <n v="3"/>
    <n v="0"/>
    <n v="71.099999999999994"/>
    <n v="31.916666666666668"/>
    <n v="112.4"/>
    <n v="11"/>
    <n v="438"/>
    <n v="0"/>
    <n v="0"/>
    <n v="39.81818181818182"/>
    <n v="61.309090909090919"/>
    <n v="3.8967971530249108"/>
    <s v="2\19"/>
    <n v="9"/>
    <m/>
    <m/>
  </r>
  <r>
    <x v="8"/>
    <s v="2022/23"/>
    <n v="5"/>
    <n v="5"/>
    <n v="110"/>
    <n v="0"/>
    <n v="0"/>
    <n v="0"/>
    <n v="39"/>
    <n v="22"/>
    <n v="0"/>
    <n v="0"/>
    <n v="0"/>
    <n v="0"/>
    <n v="0"/>
    <n v="0"/>
    <n v="0"/>
    <n v="0"/>
    <n v="0"/>
    <n v="0"/>
    <m/>
    <m/>
  </r>
  <r>
    <x v="8"/>
    <s v="2023/24"/>
    <n v="13"/>
    <n v="14"/>
    <n v="290"/>
    <n v="2"/>
    <n v="1"/>
    <n v="0"/>
    <n v="54"/>
    <n v="24.17"/>
    <n v="100.3"/>
    <n v="8"/>
    <n v="284"/>
    <n v="0"/>
    <n v="0"/>
    <n v="35.5"/>
    <n v="75.38"/>
    <n v="2.83"/>
    <s v="2\29"/>
    <n v="13"/>
    <n v="0"/>
    <n v="0"/>
  </r>
  <r>
    <x v="9"/>
    <s v="2018/19"/>
    <n v="12"/>
    <n v="11"/>
    <n v="78"/>
    <n v="4"/>
    <n v="0"/>
    <n v="0"/>
    <n v="31"/>
    <n v="11.142857142857142"/>
    <n v="96.2"/>
    <n v="8"/>
    <n v="235"/>
    <n v="0"/>
    <n v="0"/>
    <n v="29.38"/>
    <n v="72.150000000000006"/>
    <n v="2.44"/>
    <s v="3\27"/>
    <n v="2"/>
    <m/>
    <m/>
  </r>
  <r>
    <x v="9"/>
    <s v="2020/21"/>
    <n v="3"/>
    <n v="3"/>
    <n v="92"/>
    <n v="1"/>
    <n v="1"/>
    <n v="0"/>
    <n v="69"/>
    <n v="46"/>
    <n v="20"/>
    <n v="1"/>
    <n v="78"/>
    <n v="0"/>
    <n v="0"/>
    <n v="78"/>
    <n v="120"/>
    <n v="3.9"/>
    <s v="1\49"/>
    <n v="5"/>
    <m/>
    <m/>
  </r>
  <r>
    <x v="9"/>
    <s v="2022/23"/>
    <n v="14"/>
    <n v="13"/>
    <n v="155"/>
    <n v="2"/>
    <n v="1"/>
    <n v="0"/>
    <n v="51"/>
    <n v="14.090909090909092"/>
    <n v="106.4"/>
    <n v="16"/>
    <n v="433"/>
    <n v="0"/>
    <n v="0"/>
    <n v="27.0625"/>
    <n v="39.900000000000006"/>
    <n v="4.0695488721804507"/>
    <s v="3\27"/>
    <n v="7"/>
    <m/>
    <m/>
  </r>
  <r>
    <x v="10"/>
    <s v="2018/19"/>
    <n v="12"/>
    <n v="12"/>
    <n v="308"/>
    <n v="1"/>
    <n v="1"/>
    <n v="0"/>
    <s v="50*"/>
    <n v="28"/>
    <m/>
    <m/>
    <m/>
    <m/>
    <m/>
    <n v="0"/>
    <n v="0"/>
    <n v="0"/>
    <m/>
    <n v="10"/>
    <m/>
    <n v="3"/>
  </r>
  <r>
    <x v="10"/>
    <s v="2020/21"/>
    <n v="8"/>
    <n v="8"/>
    <n v="178"/>
    <n v="0"/>
    <n v="0"/>
    <n v="0"/>
    <n v="47"/>
    <n v="22.25"/>
    <n v="0"/>
    <n v="0"/>
    <n v="0"/>
    <n v="0"/>
    <n v="0"/>
    <n v="0"/>
    <n v="0"/>
    <n v="0"/>
    <n v="0"/>
    <n v="3"/>
    <m/>
    <m/>
  </r>
  <r>
    <x v="10"/>
    <s v="2021/22"/>
    <n v="16"/>
    <n v="15"/>
    <n v="442"/>
    <n v="2"/>
    <n v="1"/>
    <n v="1"/>
    <n v="109"/>
    <n v="34"/>
    <n v="0"/>
    <n v="0"/>
    <n v="0"/>
    <n v="0"/>
    <n v="0"/>
    <n v="0"/>
    <n v="0"/>
    <n v="0"/>
    <n v="0"/>
    <n v="17"/>
    <m/>
    <n v="5"/>
  </r>
  <r>
    <x v="10"/>
    <s v="2022/23"/>
    <n v="13"/>
    <n v="13"/>
    <n v="370"/>
    <n v="2"/>
    <n v="2"/>
    <n v="1"/>
    <n v="102.1"/>
    <n v="33.636363636363633"/>
    <n v="0"/>
    <n v="0"/>
    <n v="0"/>
    <n v="0"/>
    <n v="0"/>
    <n v="0"/>
    <n v="0"/>
    <n v="0"/>
    <n v="0"/>
    <n v="13"/>
    <m/>
    <n v="2"/>
  </r>
  <r>
    <x v="10"/>
    <s v="2023/24"/>
    <n v="13"/>
    <n v="14"/>
    <n v="392"/>
    <n v="1"/>
    <n v="3"/>
    <n v="0"/>
    <n v="90"/>
    <n v="30.15"/>
    <n v="0"/>
    <n v="0"/>
    <n v="0"/>
    <n v="0"/>
    <n v="0"/>
    <m/>
    <m/>
    <m/>
    <s v="0\0"/>
    <n v="17"/>
    <n v="1"/>
    <n v="7"/>
  </r>
  <r>
    <x v="11"/>
    <s v="2021/22"/>
    <n v="8"/>
    <n v="7"/>
    <n v="88"/>
    <n v="1"/>
    <n v="0"/>
    <n v="0"/>
    <n v="27"/>
    <n v="14.666666666666666"/>
    <n v="69.5"/>
    <n v="13"/>
    <n v="256"/>
    <n v="0"/>
    <n v="0"/>
    <n v="19.692307692307693"/>
    <n v="32.07692307692308"/>
    <n v="3.6834532374100721"/>
    <s v="4\21"/>
    <n v="4"/>
    <m/>
    <m/>
  </r>
  <r>
    <x v="11"/>
    <s v="2022/23"/>
    <n v="1"/>
    <n v="1"/>
    <n v="3"/>
    <n v="1"/>
    <n v="0"/>
    <n v="0"/>
    <n v="3.1"/>
    <n v="0"/>
    <n v="9"/>
    <n v="2"/>
    <n v="25"/>
    <n v="0"/>
    <n v="0"/>
    <n v="12.5"/>
    <n v="27"/>
    <n v="2.7777777777777777"/>
    <s v="2\25"/>
    <n v="1"/>
    <m/>
    <m/>
  </r>
  <r>
    <x v="12"/>
    <s v="2018/19"/>
    <n v="8"/>
    <n v="8"/>
    <n v="184"/>
    <n v="1"/>
    <n v="0"/>
    <n v="0"/>
    <s v="46*"/>
    <n v="26.285714285714285"/>
    <m/>
    <m/>
    <m/>
    <m/>
    <m/>
    <n v="0"/>
    <n v="0"/>
    <n v="0"/>
    <m/>
    <n v="2"/>
    <m/>
    <m/>
  </r>
  <r>
    <x v="13"/>
    <s v="2019/20"/>
    <n v="2"/>
    <n v="2"/>
    <n v="9"/>
    <n v="0"/>
    <n v="0"/>
    <n v="0"/>
    <n v="9"/>
    <n v="4.5"/>
    <m/>
    <m/>
    <m/>
    <m/>
    <m/>
    <n v="0"/>
    <n v="0"/>
    <n v="0"/>
    <m/>
    <n v="0"/>
    <m/>
    <m/>
  </r>
  <r>
    <x v="13"/>
    <s v="2020/21"/>
    <n v="4"/>
    <n v="4"/>
    <n v="50"/>
    <n v="0"/>
    <n v="0"/>
    <n v="0"/>
    <n v="26"/>
    <n v="12.5"/>
    <n v="0"/>
    <n v="0"/>
    <n v="0"/>
    <n v="0"/>
    <n v="0"/>
    <n v="0"/>
    <n v="0"/>
    <n v="0"/>
    <n v="0"/>
    <n v="2"/>
    <m/>
    <m/>
  </r>
  <r>
    <x v="13"/>
    <s v="2021/22"/>
    <n v="12"/>
    <n v="10"/>
    <n v="172"/>
    <n v="2"/>
    <n v="0"/>
    <n v="0"/>
    <n v="49"/>
    <n v="21.5"/>
    <n v="3"/>
    <n v="0"/>
    <n v="9"/>
    <n v="0"/>
    <n v="0"/>
    <n v="0"/>
    <n v="0"/>
    <n v="3"/>
    <s v="0\9"/>
    <n v="4"/>
    <m/>
    <m/>
  </r>
  <r>
    <x v="13"/>
    <s v="2023/24"/>
    <n v="1"/>
    <n v="1"/>
    <n v="13"/>
    <n v="0"/>
    <n v="0"/>
    <n v="0"/>
    <n v="13"/>
    <n v="13"/>
    <n v="0"/>
    <n v="0"/>
    <n v="0"/>
    <n v="0"/>
    <n v="0"/>
    <m/>
    <m/>
    <m/>
    <s v="0\0"/>
    <n v="0"/>
    <n v="0"/>
    <n v="0"/>
  </r>
  <r>
    <x v="14"/>
    <s v="2018/19"/>
    <n v="7"/>
    <n v="6"/>
    <n v="158"/>
    <n v="2"/>
    <n v="0"/>
    <n v="0"/>
    <n v="48"/>
    <n v="39.5"/>
    <n v="137.4"/>
    <n v="13"/>
    <n v="309"/>
    <n v="0"/>
    <n v="0"/>
    <n v="23.77"/>
    <n v="63.42"/>
    <n v="2.25"/>
    <s v="4\47"/>
    <n v="2"/>
    <m/>
    <m/>
  </r>
  <r>
    <x v="14"/>
    <s v="2020/21"/>
    <n v="2"/>
    <n v="1"/>
    <n v="23"/>
    <n v="0"/>
    <n v="0"/>
    <n v="0"/>
    <n v="23"/>
    <n v="23"/>
    <n v="12"/>
    <n v="2"/>
    <n v="54"/>
    <n v="0"/>
    <n v="0"/>
    <n v="27"/>
    <n v="36"/>
    <n v="4.5"/>
    <s v="2\42"/>
    <m/>
    <m/>
    <m/>
  </r>
  <r>
    <x v="15"/>
    <s v="2018/19"/>
    <n v="7"/>
    <n v="2"/>
    <n v="2"/>
    <n v="1"/>
    <n v="0"/>
    <n v="0"/>
    <s v="1*"/>
    <n v="2"/>
    <n v="67.2"/>
    <n v="8"/>
    <n v="226"/>
    <n v="0"/>
    <n v="0"/>
    <n v="28.25"/>
    <n v="50.4"/>
    <n v="3.36"/>
    <s v="4\55"/>
    <n v="2"/>
    <m/>
    <m/>
  </r>
  <r>
    <x v="15"/>
    <s v="2019/20"/>
    <n v="11"/>
    <n v="7"/>
    <n v="1"/>
    <n v="5"/>
    <n v="0"/>
    <n v="0"/>
    <n v="1.1000000000000001"/>
    <n v="0.5"/>
    <n v="68"/>
    <n v="4"/>
    <n v="273"/>
    <n v="0"/>
    <n v="0"/>
    <n v="68.25"/>
    <n v="102"/>
    <n v="4.01"/>
    <s v="2\27"/>
    <n v="3"/>
    <m/>
    <m/>
  </r>
  <r>
    <x v="15"/>
    <s v="2020/21"/>
    <n v="6"/>
    <n v="3"/>
    <n v="7"/>
    <n v="1"/>
    <n v="0"/>
    <n v="0"/>
    <n v="3.1"/>
    <n v="3.5"/>
    <n v="34"/>
    <n v="4"/>
    <n v="191"/>
    <n v="0"/>
    <n v="0"/>
    <n v="47.75"/>
    <n v="51"/>
    <n v="5.617647058823529"/>
    <s v="2\25"/>
    <m/>
    <m/>
    <m/>
  </r>
  <r>
    <x v="15"/>
    <s v="2021/22"/>
    <n v="3"/>
    <n v="2"/>
    <n v="13"/>
    <n v="1"/>
    <n v="0"/>
    <n v="0"/>
    <n v="13.1"/>
    <n v="13"/>
    <n v="13"/>
    <n v="2"/>
    <n v="56"/>
    <n v="0"/>
    <n v="0"/>
    <n v="28"/>
    <n v="39"/>
    <n v="4.3076923076923075"/>
    <s v="2\28"/>
    <n v="1"/>
    <m/>
    <m/>
  </r>
  <r>
    <x v="15"/>
    <s v="2022/23"/>
    <n v="8"/>
    <n v="4"/>
    <n v="9"/>
    <n v="2"/>
    <n v="0"/>
    <n v="0"/>
    <n v="6.1"/>
    <n v="4.5"/>
    <n v="38"/>
    <n v="2"/>
    <n v="189"/>
    <n v="0"/>
    <n v="0"/>
    <n v="94.5"/>
    <n v="114"/>
    <n v="4.9736842105263159"/>
    <s v="2\40"/>
    <n v="1"/>
    <m/>
    <m/>
  </r>
  <r>
    <x v="16"/>
    <s v="2018/19"/>
    <n v="11"/>
    <n v="10"/>
    <n v="107"/>
    <n v="1"/>
    <n v="0"/>
    <n v="0"/>
    <s v="24*"/>
    <n v="11.888888888888889"/>
    <n v="102.4"/>
    <n v="15"/>
    <n v="363"/>
    <n v="0"/>
    <n v="0"/>
    <n v="24.2"/>
    <n v="40.96"/>
    <n v="3.54"/>
    <s v="3\31"/>
    <n v="3"/>
    <m/>
    <m/>
  </r>
  <r>
    <x v="16"/>
    <s v="2020/21"/>
    <n v="12"/>
    <n v="11"/>
    <n v="128"/>
    <n v="2"/>
    <n v="0"/>
    <n v="0"/>
    <n v="34"/>
    <n v="14.222222222222221"/>
    <n v="88"/>
    <n v="14"/>
    <n v="416"/>
    <n v="0"/>
    <n v="0"/>
    <n v="29.714285714285715"/>
    <n v="37.714285714285715"/>
    <n v="4.7272727272727275"/>
    <s v="2\27"/>
    <n v="2"/>
    <m/>
    <m/>
  </r>
  <r>
    <x v="17"/>
    <s v="2019/20"/>
    <n v="6"/>
    <n v="5"/>
    <n v="37"/>
    <n v="1"/>
    <n v="0"/>
    <n v="0"/>
    <n v="13"/>
    <n v="9.25"/>
    <n v="1"/>
    <n v="0"/>
    <n v="3"/>
    <n v="0"/>
    <n v="0"/>
    <n v="0"/>
    <n v="0"/>
    <n v="3"/>
    <s v="0\3"/>
    <n v="1"/>
    <m/>
    <m/>
  </r>
  <r>
    <x v="17"/>
    <s v="2020/21"/>
    <n v="9"/>
    <n v="8"/>
    <n v="80"/>
    <n v="0"/>
    <n v="0"/>
    <n v="0"/>
    <n v="27"/>
    <n v="10"/>
    <n v="0"/>
    <n v="0"/>
    <n v="0"/>
    <n v="0"/>
    <n v="0"/>
    <n v="0"/>
    <n v="0"/>
    <n v="0"/>
    <n v="0"/>
    <n v="3"/>
    <m/>
    <m/>
  </r>
  <r>
    <x v="17"/>
    <s v="2021/22"/>
    <n v="14"/>
    <n v="14"/>
    <n v="259"/>
    <n v="1"/>
    <n v="0"/>
    <n v="0"/>
    <n v="39.1"/>
    <n v="19.923076923076923"/>
    <n v="0"/>
    <n v="0"/>
    <n v="0"/>
    <n v="0"/>
    <n v="0"/>
    <n v="0"/>
    <n v="0"/>
    <n v="0"/>
    <n v="0"/>
    <n v="6"/>
    <m/>
    <m/>
  </r>
  <r>
    <x v="17"/>
    <s v="2022/23"/>
    <n v="13"/>
    <n v="12"/>
    <n v="227"/>
    <n v="0"/>
    <n v="0"/>
    <n v="0"/>
    <n v="46"/>
    <n v="18.916666666666668"/>
    <n v="0"/>
    <n v="0"/>
    <n v="0"/>
    <n v="0"/>
    <n v="0"/>
    <n v="0"/>
    <n v="0"/>
    <n v="0"/>
    <n v="0"/>
    <n v="2"/>
    <m/>
    <m/>
  </r>
  <r>
    <x v="17"/>
    <s v="2023/24"/>
    <n v="13"/>
    <n v="15"/>
    <n v="256"/>
    <n v="1"/>
    <n v="3"/>
    <n v="0"/>
    <n v="71"/>
    <n v="18.29"/>
    <n v="0"/>
    <n v="0"/>
    <n v="0"/>
    <n v="0"/>
    <n v="0"/>
    <m/>
    <m/>
    <m/>
    <s v="0\0"/>
    <n v="7"/>
    <n v="2"/>
    <n v="0"/>
  </r>
  <r>
    <x v="18"/>
    <s v="2019/20"/>
    <n v="13"/>
    <n v="12"/>
    <n v="422"/>
    <n v="0"/>
    <n v="2"/>
    <n v="1"/>
    <n v="113"/>
    <n v="35.166666666666664"/>
    <n v="12"/>
    <n v="0"/>
    <n v="43"/>
    <n v="0"/>
    <n v="0"/>
    <n v="0"/>
    <n v="0"/>
    <n v="3.58"/>
    <s v="0\5"/>
    <n v="6"/>
    <m/>
    <m/>
  </r>
  <r>
    <x v="18"/>
    <s v="2020/21"/>
    <n v="13"/>
    <n v="11"/>
    <n v="178"/>
    <n v="1"/>
    <n v="1"/>
    <n v="0"/>
    <n v="50.1"/>
    <n v="17.8"/>
    <n v="30.2"/>
    <n v="2"/>
    <n v="162"/>
    <n v="0"/>
    <n v="0"/>
    <n v="81"/>
    <n v="90.6"/>
    <n v="5.3642384105960268"/>
    <s v="1\9"/>
    <n v="6"/>
    <m/>
    <m/>
  </r>
  <r>
    <x v="18"/>
    <s v="2021/22"/>
    <n v="16"/>
    <n v="16"/>
    <n v="346"/>
    <n v="0"/>
    <n v="2"/>
    <n v="0"/>
    <n v="66"/>
    <n v="21.625"/>
    <n v="0"/>
    <n v="0"/>
    <n v="0"/>
    <n v="0"/>
    <n v="0"/>
    <n v="0"/>
    <n v="0"/>
    <n v="0"/>
    <n v="0"/>
    <n v="1"/>
    <m/>
    <m/>
  </r>
  <r>
    <x v="18"/>
    <s v="2022/23"/>
    <n v="9"/>
    <n v="7"/>
    <n v="27"/>
    <n v="0"/>
    <n v="0"/>
    <n v="0"/>
    <n v="7"/>
    <n v="3.8571428571428572"/>
    <n v="1.4"/>
    <n v="0"/>
    <n v="18"/>
    <n v="0"/>
    <n v="0"/>
    <n v="0"/>
    <n v="0"/>
    <n v="12.857142857142858"/>
    <s v="0\18"/>
    <n v="2"/>
    <m/>
    <m/>
  </r>
  <r>
    <x v="18"/>
    <s v="2023/24"/>
    <n v="8"/>
    <n v="11"/>
    <n v="118"/>
    <n v="2"/>
    <n v="0"/>
    <n v="0"/>
    <n v="48"/>
    <n v="13.11"/>
    <n v="0"/>
    <n v="0"/>
    <n v="0"/>
    <n v="0"/>
    <n v="0"/>
    <m/>
    <m/>
    <m/>
    <s v="0\0"/>
    <n v="1"/>
    <n v="0"/>
    <n v="0"/>
  </r>
  <r>
    <x v="19"/>
    <s v="2020/21"/>
    <n v="16"/>
    <n v="15"/>
    <n v="272"/>
    <n v="0"/>
    <n v="0"/>
    <n v="1"/>
    <n v="113"/>
    <n v="18.133333333333333"/>
    <n v="103.2"/>
    <n v="16"/>
    <n v="489"/>
    <n v="0"/>
    <n v="0"/>
    <n v="30.5625"/>
    <n v="38.700000000000003"/>
    <n v="4.7383720930232558"/>
    <s v="3\9"/>
    <n v="1"/>
    <m/>
    <m/>
  </r>
  <r>
    <x v="19"/>
    <s v="2021/22"/>
    <n v="14"/>
    <n v="12"/>
    <n v="110"/>
    <n v="0"/>
    <n v="0"/>
    <n v="0"/>
    <n v="28"/>
    <n v="9.1666666666666661"/>
    <n v="104"/>
    <n v="17"/>
    <n v="438"/>
    <n v="0"/>
    <n v="0"/>
    <n v="25.764705882352942"/>
    <n v="36.705882352941174"/>
    <n v="4.2115384615384617"/>
    <s v="2\29"/>
    <n v="4"/>
    <m/>
    <m/>
  </r>
  <r>
    <x v="19"/>
    <s v="2022/23"/>
    <n v="1"/>
    <n v="1"/>
    <n v="13"/>
    <n v="0"/>
    <n v="0"/>
    <n v="0"/>
    <n v="13"/>
    <n v="13"/>
    <n v="4"/>
    <n v="2"/>
    <n v="8"/>
    <n v="0"/>
    <n v="0"/>
    <n v="4"/>
    <n v="12"/>
    <n v="2"/>
    <s v="2\8"/>
    <n v="0"/>
    <m/>
    <m/>
  </r>
  <r>
    <x v="20"/>
    <s v="2018/19"/>
    <n v="13"/>
    <n v="13"/>
    <n v="487"/>
    <n v="1"/>
    <n v="2"/>
    <n v="2"/>
    <n v="115"/>
    <n v="40.583333333333336"/>
    <m/>
    <m/>
    <m/>
    <m/>
    <m/>
    <n v="0"/>
    <n v="0"/>
    <n v="0"/>
    <m/>
    <n v="9"/>
    <m/>
    <m/>
  </r>
  <r>
    <x v="20"/>
    <s v="2019/20"/>
    <n v="13"/>
    <n v="12"/>
    <n v="326"/>
    <n v="0"/>
    <n v="2"/>
    <n v="0"/>
    <n v="86"/>
    <n v="27.166666666666668"/>
    <m/>
    <m/>
    <m/>
    <m/>
    <m/>
    <n v="0"/>
    <n v="0"/>
    <n v="0"/>
    <m/>
    <n v="3"/>
    <m/>
    <m/>
  </r>
  <r>
    <x v="20"/>
    <s v="2020/21"/>
    <n v="16"/>
    <n v="15"/>
    <n v="697"/>
    <n v="0"/>
    <n v="4"/>
    <n v="2"/>
    <n v="112"/>
    <n v="46.466666666666669"/>
    <n v="5"/>
    <n v="1"/>
    <n v="24"/>
    <n v="0"/>
    <n v="0"/>
    <n v="24"/>
    <n v="30"/>
    <n v="4.8"/>
    <s v="1\13"/>
    <n v="7"/>
    <m/>
    <m/>
  </r>
  <r>
    <x v="20"/>
    <s v="2021/22"/>
    <n v="16"/>
    <n v="16"/>
    <n v="383"/>
    <n v="0"/>
    <n v="2"/>
    <n v="0"/>
    <n v="67"/>
    <n v="23.9375"/>
    <n v="0"/>
    <n v="0"/>
    <n v="0"/>
    <n v="0"/>
    <n v="0"/>
    <n v="0"/>
    <n v="0"/>
    <n v="0"/>
    <n v="0"/>
    <n v="4"/>
    <m/>
    <m/>
  </r>
  <r>
    <x v="20"/>
    <s v="2022/23"/>
    <n v="15"/>
    <n v="15"/>
    <n v="329"/>
    <n v="1"/>
    <n v="1"/>
    <n v="0"/>
    <n v="93"/>
    <n v="23.5"/>
    <n v="23"/>
    <n v="5"/>
    <n v="107"/>
    <n v="0"/>
    <n v="0"/>
    <n v="21.4"/>
    <n v="27.6"/>
    <n v="4.6521739130434785"/>
    <s v="2\13"/>
    <n v="5"/>
    <m/>
    <m/>
  </r>
  <r>
    <x v="21"/>
    <s v="2019/20"/>
    <n v="4"/>
    <n v="2"/>
    <n v="1"/>
    <n v="2"/>
    <n v="0"/>
    <n v="0"/>
    <n v="1.1000000000000001"/>
    <e v="#DIV/0!"/>
    <n v="39"/>
    <n v="3"/>
    <n v="149"/>
    <n v="0"/>
    <n v="0"/>
    <n v="49.67"/>
    <n v="78"/>
    <n v="3.82"/>
    <s v="1\29"/>
    <n v="1"/>
    <m/>
    <m/>
  </r>
  <r>
    <x v="21"/>
    <s v="2020/21"/>
    <n v="9"/>
    <n v="7"/>
    <n v="8"/>
    <n v="4"/>
    <n v="0"/>
    <n v="0"/>
    <n v="4"/>
    <n v="2.6666666666666665"/>
    <n v="49.1"/>
    <n v="8"/>
    <n v="223"/>
    <n v="0"/>
    <n v="0"/>
    <n v="27.875"/>
    <n v="36.825000000000003"/>
    <n v="4.5417515274949078"/>
    <s v="4\24"/>
    <n v="2"/>
    <m/>
    <m/>
  </r>
  <r>
    <x v="21"/>
    <s v="2021/22"/>
    <n v="1"/>
    <n v="1"/>
    <n v="0"/>
    <n v="1"/>
    <n v="0"/>
    <n v="0"/>
    <n v="0.1"/>
    <n v="0"/>
    <n v="6"/>
    <n v="0"/>
    <n v="32"/>
    <n v="0"/>
    <n v="0"/>
    <n v="0"/>
    <n v="0"/>
    <n v="5.333333333333333"/>
    <s v="0\32"/>
    <m/>
    <m/>
    <m/>
  </r>
  <r>
    <x v="22"/>
    <s v="2018/19"/>
    <n v="11"/>
    <n v="10"/>
    <n v="153"/>
    <n v="0"/>
    <n v="0"/>
    <n v="0"/>
    <n v="37"/>
    <n v="15.3"/>
    <m/>
    <m/>
    <m/>
    <m/>
    <m/>
    <n v="0"/>
    <n v="0"/>
    <n v="0"/>
    <m/>
    <n v="5"/>
    <m/>
    <m/>
  </r>
  <r>
    <x v="22"/>
    <s v="2019/20"/>
    <n v="6"/>
    <n v="5"/>
    <n v="20"/>
    <n v="0"/>
    <n v="0"/>
    <n v="0"/>
    <n v="11"/>
    <n v="4"/>
    <m/>
    <m/>
    <m/>
    <m/>
    <m/>
    <n v="0"/>
    <n v="0"/>
    <n v="0"/>
    <m/>
    <n v="6"/>
    <m/>
    <m/>
  </r>
  <r>
    <x v="22"/>
    <s v="2020/21"/>
    <n v="10"/>
    <n v="9"/>
    <n v="157"/>
    <n v="3"/>
    <n v="0"/>
    <n v="0"/>
    <n v="43.1"/>
    <n v="26.166666666666668"/>
    <n v="0"/>
    <n v="0"/>
    <n v="0"/>
    <n v="0"/>
    <n v="0"/>
    <n v="0"/>
    <n v="0"/>
    <n v="0"/>
    <n v="0"/>
    <n v="4"/>
    <m/>
    <m/>
  </r>
  <r>
    <x v="22"/>
    <s v="2021/22"/>
    <n v="5"/>
    <n v="5"/>
    <n v="63"/>
    <n v="1"/>
    <n v="0"/>
    <n v="0"/>
    <n v="19"/>
    <n v="15.75"/>
    <n v="0"/>
    <n v="0"/>
    <n v="0"/>
    <n v="0"/>
    <n v="0"/>
    <n v="0"/>
    <n v="0"/>
    <n v="0"/>
    <n v="0"/>
    <n v="1"/>
    <m/>
    <m/>
  </r>
  <r>
    <x v="22"/>
    <s v="2022/23"/>
    <n v="13"/>
    <n v="11"/>
    <n v="180"/>
    <n v="0"/>
    <n v="1"/>
    <n v="0"/>
    <n v="62"/>
    <n v="16.363636363636363"/>
    <n v="0"/>
    <n v="0"/>
    <n v="0"/>
    <n v="0"/>
    <n v="0"/>
    <n v="0"/>
    <n v="0"/>
    <n v="0"/>
    <n v="0"/>
    <n v="3"/>
    <m/>
    <m/>
  </r>
  <r>
    <x v="22"/>
    <s v="2023/24"/>
    <n v="10"/>
    <n v="10"/>
    <n v="81"/>
    <n v="2"/>
    <n v="0"/>
    <n v="0"/>
    <n v="34.1"/>
    <n v="10.130000000000001"/>
    <n v="0"/>
    <n v="0"/>
    <n v="0"/>
    <n v="0"/>
    <n v="0"/>
    <m/>
    <m/>
    <m/>
    <s v="0\0"/>
    <n v="7"/>
    <n v="0"/>
    <n v="0"/>
  </r>
  <r>
    <x v="23"/>
    <s v="2020/21"/>
    <n v="3"/>
    <n v="3"/>
    <n v="4"/>
    <n v="1"/>
    <n v="0"/>
    <n v="0"/>
    <n v="3"/>
    <n v="2"/>
    <n v="3"/>
    <n v="1"/>
    <n v="5"/>
    <n v="0"/>
    <n v="0"/>
    <n v="5"/>
    <n v="18"/>
    <n v="1.6666666666666667"/>
    <s v="1\5"/>
    <m/>
    <m/>
    <m/>
  </r>
  <r>
    <x v="24"/>
    <s v="2018/19"/>
    <n v="1"/>
    <n v="1"/>
    <n v="2"/>
    <n v="1"/>
    <n v="0"/>
    <n v="0"/>
    <s v="2*"/>
    <e v="#DIV/0!"/>
    <m/>
    <m/>
    <m/>
    <m/>
    <m/>
    <n v="0"/>
    <n v="0"/>
    <n v="0"/>
    <m/>
    <n v="0"/>
    <m/>
    <m/>
  </r>
  <r>
    <x v="24"/>
    <s v="2019/20"/>
    <n v="6"/>
    <n v="5"/>
    <n v="40"/>
    <n v="0"/>
    <n v="0"/>
    <n v="0"/>
    <n v="29"/>
    <n v="8"/>
    <n v="61"/>
    <n v="6"/>
    <n v="196"/>
    <n v="0"/>
    <n v="0"/>
    <n v="32.67"/>
    <n v="61"/>
    <n v="3.21"/>
    <s v="4\59"/>
    <n v="7"/>
    <m/>
    <m/>
  </r>
  <r>
    <x v="24"/>
    <s v="2020/21"/>
    <n v="7"/>
    <n v="5"/>
    <n v="36"/>
    <n v="1"/>
    <n v="0"/>
    <n v="0"/>
    <n v="19"/>
    <n v="9"/>
    <n v="42.1"/>
    <n v="3"/>
    <n v="201"/>
    <n v="0"/>
    <n v="0"/>
    <n v="67"/>
    <n v="84.2"/>
    <n v="4.7743467933491681"/>
    <s v="2\20"/>
    <n v="1"/>
    <m/>
    <m/>
  </r>
  <r>
    <x v="24"/>
    <s v="2022/23"/>
    <n v="10"/>
    <n v="8"/>
    <n v="99"/>
    <n v="0"/>
    <n v="0"/>
    <n v="0"/>
    <n v="27"/>
    <n v="12.375"/>
    <n v="12"/>
    <n v="0"/>
    <n v="93"/>
    <n v="0"/>
    <n v="0"/>
    <n v="0"/>
    <n v="0"/>
    <n v="7.75"/>
    <s v="0\9"/>
    <n v="2"/>
    <n v="3"/>
    <m/>
  </r>
  <r>
    <x v="24"/>
    <s v="2023/24"/>
    <n v="10"/>
    <n v="9"/>
    <n v="89"/>
    <n v="0"/>
    <n v="0"/>
    <n v="0"/>
    <n v="30"/>
    <n v="9.89"/>
    <n v="20"/>
    <n v="1"/>
    <n v="86"/>
    <n v="0"/>
    <n v="0"/>
    <n v="86"/>
    <n v="120"/>
    <n v="4.3"/>
    <s v="1\10"/>
    <n v="2"/>
    <n v="0"/>
    <n v="0"/>
  </r>
  <r>
    <x v="25"/>
    <s v="2022/23"/>
    <n v="4"/>
    <n v="2"/>
    <n v="21"/>
    <n v="0"/>
    <n v="0"/>
    <n v="0"/>
    <n v="17"/>
    <n v="10.5"/>
    <n v="0"/>
    <n v="0"/>
    <n v="0"/>
    <n v="0"/>
    <n v="0"/>
    <n v="0"/>
    <n v="0"/>
    <n v="0"/>
    <n v="0"/>
    <n v="0"/>
    <m/>
    <m/>
  </r>
  <r>
    <x v="26"/>
    <s v="2023/24"/>
    <n v="1"/>
    <n v="1"/>
    <n v="0"/>
    <n v="1"/>
    <n v="0"/>
    <n v="0"/>
    <n v="0.1"/>
    <m/>
    <n v="2"/>
    <n v="0"/>
    <n v="17"/>
    <n v="0"/>
    <n v="0"/>
    <m/>
    <m/>
    <n v="8.5"/>
    <s v="0\17"/>
    <n v="0"/>
    <n v="0"/>
    <n v="0"/>
  </r>
  <r>
    <x v="27"/>
    <s v="2020/21"/>
    <n v="3"/>
    <n v="2"/>
    <n v="9"/>
    <n v="0"/>
    <n v="0"/>
    <n v="0"/>
    <n v="8"/>
    <n v="4.5"/>
    <n v="0"/>
    <n v="0"/>
    <n v="0"/>
    <n v="0"/>
    <n v="0"/>
    <n v="0"/>
    <n v="0"/>
    <n v="0"/>
    <n v="0"/>
    <n v="2"/>
    <m/>
    <n v="1"/>
  </r>
  <r>
    <x v="28"/>
    <s v="2018/19"/>
    <n v="6"/>
    <n v="6"/>
    <n v="41"/>
    <n v="0"/>
    <n v="0"/>
    <n v="0"/>
    <n v="19"/>
    <n v="6.833333333333333"/>
    <m/>
    <m/>
    <m/>
    <m/>
    <m/>
    <n v="0"/>
    <n v="0"/>
    <n v="0"/>
    <m/>
    <n v="3"/>
    <m/>
    <m/>
  </r>
  <r>
    <x v="29"/>
    <s v="2019/20"/>
    <n v="4"/>
    <n v="3"/>
    <n v="11"/>
    <n v="0"/>
    <n v="0"/>
    <n v="0"/>
    <n v="7"/>
    <n v="3.6666666666666665"/>
    <n v="30"/>
    <n v="3"/>
    <n v="90"/>
    <n v="0"/>
    <n v="0"/>
    <n v="30"/>
    <n v="60"/>
    <n v="3"/>
    <s v="2\23"/>
    <n v="1"/>
    <m/>
    <m/>
  </r>
  <r>
    <x v="29"/>
    <s v="2020/21"/>
    <n v="2"/>
    <n v="2"/>
    <n v="6"/>
    <n v="0"/>
    <n v="0"/>
    <n v="0"/>
    <n v="5"/>
    <n v="3"/>
    <n v="8"/>
    <n v="1"/>
    <n v="41"/>
    <n v="0"/>
    <n v="0"/>
    <n v="41"/>
    <n v="48"/>
    <n v="5.125"/>
    <s v="1\25"/>
    <n v="1"/>
    <m/>
    <m/>
  </r>
  <r>
    <x v="29"/>
    <s v="2021/22"/>
    <n v="6"/>
    <n v="3"/>
    <n v="1"/>
    <n v="0"/>
    <n v="0"/>
    <n v="0"/>
    <n v="1"/>
    <n v="0.33333333333333331"/>
    <n v="32"/>
    <n v="1"/>
    <n v="150"/>
    <n v="0"/>
    <n v="0"/>
    <n v="150"/>
    <n v="192"/>
    <n v="4.6875"/>
    <s v="1\26"/>
    <m/>
    <m/>
    <m/>
  </r>
  <r>
    <x v="29"/>
    <s v="2022/23"/>
    <n v="12"/>
    <n v="10"/>
    <n v="75"/>
    <n v="4"/>
    <n v="0"/>
    <n v="0"/>
    <n v="22.1"/>
    <n v="12.5"/>
    <n v="67"/>
    <n v="11"/>
    <n v="257"/>
    <n v="0"/>
    <n v="0"/>
    <n v="23.363636363636363"/>
    <n v="36.545454545454547"/>
    <n v="3.8358208955223883"/>
    <s v="2\5"/>
    <n v="6"/>
    <m/>
    <m/>
  </r>
  <r>
    <x v="29"/>
    <s v="2023/24"/>
    <n v="12"/>
    <n v="11"/>
    <n v="178"/>
    <n v="1"/>
    <n v="2"/>
    <n v="0"/>
    <n v="53"/>
    <n v="17.8"/>
    <n v="94.1"/>
    <n v="23"/>
    <n v="313"/>
    <n v="0"/>
    <n v="0"/>
    <n v="13.61"/>
    <n v="24.57"/>
    <n v="3.32"/>
    <s v="4\29"/>
    <n v="3"/>
    <n v="0"/>
    <n v="0"/>
  </r>
  <r>
    <x v="30"/>
    <s v="2018/19"/>
    <n v="1"/>
    <n v="1"/>
    <n v="5"/>
    <n v="1"/>
    <n v="0"/>
    <n v="0"/>
    <s v="5*"/>
    <e v="#DIV/0!"/>
    <m/>
    <m/>
    <m/>
    <m/>
    <m/>
    <n v="0"/>
    <n v="0"/>
    <n v="0"/>
    <m/>
    <n v="1"/>
    <m/>
    <m/>
  </r>
  <r>
    <x v="30"/>
    <s v="2019/20"/>
    <n v="7"/>
    <n v="4"/>
    <n v="53"/>
    <n v="0"/>
    <n v="0"/>
    <n v="0"/>
    <n v="17"/>
    <n v="13.25"/>
    <m/>
    <m/>
    <m/>
    <m/>
    <m/>
    <n v="0"/>
    <n v="0"/>
    <n v="0"/>
    <m/>
    <n v="6"/>
    <m/>
    <m/>
  </r>
  <r>
    <x v="30"/>
    <s v="2020/21"/>
    <n v="3"/>
    <n v="3"/>
    <n v="39"/>
    <n v="0"/>
    <n v="0"/>
    <n v="0"/>
    <n v="22"/>
    <n v="13"/>
    <n v="0"/>
    <n v="0"/>
    <n v="0"/>
    <n v="0"/>
    <n v="0"/>
    <n v="0"/>
    <n v="0"/>
    <n v="0"/>
    <n v="0"/>
    <n v="2"/>
    <m/>
    <m/>
  </r>
  <r>
    <x v="30"/>
    <s v="2021/22"/>
    <n v="1"/>
    <n v="1"/>
    <n v="3"/>
    <n v="0"/>
    <n v="0"/>
    <n v="0"/>
    <n v="3"/>
    <n v="3"/>
    <n v="0"/>
    <n v="0"/>
    <n v="0"/>
    <n v="0"/>
    <n v="0"/>
    <n v="0"/>
    <n v="0"/>
    <n v="0"/>
    <n v="0"/>
    <n v="1"/>
    <m/>
    <m/>
  </r>
  <r>
    <x v="31"/>
    <s v="2018/19"/>
    <n v="10"/>
    <n v="8"/>
    <n v="57"/>
    <n v="3"/>
    <n v="0"/>
    <n v="0"/>
    <s v="14*"/>
    <n v="11.4"/>
    <n v="136"/>
    <n v="16"/>
    <n v="328"/>
    <n v="1"/>
    <n v="0"/>
    <n v="20.5"/>
    <n v="51"/>
    <n v="2.41"/>
    <s v="5\70"/>
    <n v="3"/>
    <m/>
    <m/>
  </r>
  <r>
    <x v="31"/>
    <s v="2019/20"/>
    <n v="12"/>
    <n v="9"/>
    <n v="68"/>
    <n v="2"/>
    <n v="0"/>
    <n v="0"/>
    <n v="26"/>
    <n v="9.7142857142857135"/>
    <n v="149"/>
    <n v="13"/>
    <n v="372"/>
    <n v="0"/>
    <n v="0"/>
    <n v="28.62"/>
    <n v="68.77"/>
    <n v="2.5"/>
    <s v="2\12"/>
    <n v="4"/>
    <m/>
    <m/>
  </r>
  <r>
    <x v="32"/>
    <s v="2023/24"/>
    <n v="13"/>
    <n v="17"/>
    <n v="392"/>
    <n v="3"/>
    <n v="1"/>
    <n v="1"/>
    <n v="107"/>
    <n v="28"/>
    <n v="8"/>
    <n v="0"/>
    <n v="21"/>
    <n v="0"/>
    <n v="0"/>
    <m/>
    <m/>
    <n v="2.63"/>
    <s v="0\0"/>
    <n v="9"/>
    <n v="1"/>
    <n v="0"/>
  </r>
  <r>
    <x v="33"/>
    <s v="2022/23"/>
    <n v="16"/>
    <n v="15"/>
    <n v="208"/>
    <n v="2"/>
    <n v="0"/>
    <n v="0"/>
    <n v="43"/>
    <n v="16"/>
    <n v="117.2"/>
    <n v="18"/>
    <n v="386"/>
    <n v="0"/>
    <n v="0"/>
    <n v="21.444444444444443"/>
    <n v="39.06666666666667"/>
    <n v="3.2935153583617747"/>
    <s v="4\39"/>
    <n v="3"/>
    <m/>
    <m/>
  </r>
  <r>
    <x v="33"/>
    <s v="2023/24"/>
    <n v="11"/>
    <n v="10"/>
    <n v="89"/>
    <n v="0"/>
    <n v="0"/>
    <n v="0"/>
    <n v="35"/>
    <n v="8.9"/>
    <n v="88"/>
    <n v="9"/>
    <n v="205"/>
    <n v="0"/>
    <n v="0"/>
    <n v="22.78"/>
    <n v="58.67"/>
    <n v="2.33"/>
    <s v="3\24"/>
    <n v="0"/>
    <n v="0"/>
    <n v="0"/>
  </r>
  <r>
    <x v="34"/>
    <s v="2018/19"/>
    <n v="3"/>
    <n v="3"/>
    <n v="10"/>
    <n v="1"/>
    <n v="0"/>
    <n v="0"/>
    <s v="8*"/>
    <n v="5"/>
    <m/>
    <m/>
    <m/>
    <m/>
    <m/>
    <n v="0"/>
    <n v="0"/>
    <n v="0"/>
    <m/>
    <n v="0"/>
    <m/>
    <m/>
  </r>
  <r>
    <x v="34"/>
    <s v="2020/21"/>
    <n v="8"/>
    <n v="8"/>
    <n v="67"/>
    <n v="1"/>
    <n v="0"/>
    <n v="0"/>
    <n v="42.1"/>
    <n v="9.5714285714285712"/>
    <n v="60.1"/>
    <n v="7"/>
    <n v="209"/>
    <n v="0"/>
    <n v="0"/>
    <n v="29.857142857142858"/>
    <n v="51.51428571428572"/>
    <n v="3.4775374376039934"/>
    <s v="4\27"/>
    <n v="2"/>
    <m/>
    <m/>
  </r>
  <r>
    <x v="34"/>
    <s v="2021/22"/>
    <n v="2"/>
    <n v="2"/>
    <n v="3"/>
    <n v="1"/>
    <n v="0"/>
    <n v="0"/>
    <n v="3"/>
    <n v="3"/>
    <n v="6"/>
    <n v="0"/>
    <n v="25"/>
    <n v="0"/>
    <n v="0"/>
    <n v="0"/>
    <n v="0"/>
    <n v="4.166666666666667"/>
    <s v="0\10"/>
    <n v="1"/>
    <m/>
    <m/>
  </r>
  <r>
    <x v="35"/>
    <s v="2018/19"/>
    <n v="3"/>
    <n v="1"/>
    <n v="0"/>
    <n v="0"/>
    <n v="0"/>
    <n v="0"/>
    <n v="0"/>
    <n v="0"/>
    <n v="19"/>
    <n v="1"/>
    <n v="74"/>
    <n v="0"/>
    <n v="0"/>
    <n v="74"/>
    <n v="114"/>
    <n v="3.89"/>
    <s v="1\54"/>
    <n v="0"/>
    <m/>
    <m/>
  </r>
  <r>
    <x v="35"/>
    <s v="2019/20"/>
    <n v="8"/>
    <n v="6"/>
    <n v="47"/>
    <n v="0"/>
    <n v="0"/>
    <n v="0"/>
    <n v="17"/>
    <n v="7.833333333333333"/>
    <n v="34"/>
    <n v="3"/>
    <n v="133"/>
    <n v="0"/>
    <n v="0"/>
    <n v="44.33"/>
    <n v="68"/>
    <n v="3.91"/>
    <s v="2\33"/>
    <n v="2"/>
    <m/>
    <m/>
  </r>
  <r>
    <x v="35"/>
    <s v="2020/21"/>
    <n v="7"/>
    <n v="7"/>
    <n v="46"/>
    <n v="2"/>
    <n v="0"/>
    <n v="0"/>
    <n v="15.1"/>
    <n v="9.1999999999999993"/>
    <n v="43.1"/>
    <n v="8"/>
    <n v="164"/>
    <n v="0"/>
    <n v="0"/>
    <n v="20.5"/>
    <n v="32.325000000000003"/>
    <n v="3.8051044083526682"/>
    <s v="2\13"/>
    <n v="3"/>
    <m/>
    <m/>
  </r>
  <r>
    <x v="35"/>
    <s v="2021/22"/>
    <n v="16"/>
    <n v="12"/>
    <n v="118"/>
    <n v="4"/>
    <n v="0"/>
    <n v="0"/>
    <n v="18"/>
    <n v="14.75"/>
    <n v="87.1"/>
    <n v="8"/>
    <n v="296"/>
    <n v="0"/>
    <n v="0"/>
    <n v="37"/>
    <n v="65.324999999999989"/>
    <n v="3.3983926521239955"/>
    <s v="3\26"/>
    <n v="4"/>
    <m/>
    <m/>
  </r>
  <r>
    <x v="36"/>
    <s v="2019/20"/>
    <n v="1"/>
    <n v="1"/>
    <n v="6"/>
    <n v="1"/>
    <n v="0"/>
    <n v="0"/>
    <n v="6.1"/>
    <e v="#DIV/0!"/>
    <n v="6"/>
    <n v="0"/>
    <n v="13"/>
    <n v="0"/>
    <n v="0"/>
    <n v="0"/>
    <n v="0"/>
    <n v="2.17"/>
    <s v="0\13"/>
    <n v="0"/>
    <m/>
    <m/>
  </r>
  <r>
    <x v="36"/>
    <s v="2022/23"/>
    <n v="1"/>
    <n v="1"/>
    <n v="0"/>
    <n v="0"/>
    <n v="0"/>
    <n v="0"/>
    <n v="0"/>
    <n v="0"/>
    <n v="0"/>
    <n v="0"/>
    <n v="0"/>
    <n v="0"/>
    <n v="0"/>
    <n v="0"/>
    <n v="0"/>
    <n v="0"/>
    <n v="0"/>
    <n v="0"/>
    <m/>
    <m/>
  </r>
  <r>
    <x v="37"/>
    <s v="2018/19"/>
    <n v="1"/>
    <n v="1"/>
    <n v="3"/>
    <n v="1"/>
    <n v="0"/>
    <n v="0"/>
    <s v="3*"/>
    <e v="#DIV/0!"/>
    <n v="7"/>
    <n v="1"/>
    <n v="12"/>
    <n v="0"/>
    <n v="0"/>
    <n v="12"/>
    <n v="42"/>
    <n v="1.71"/>
    <s v="1\12"/>
    <n v="0"/>
    <m/>
    <m/>
  </r>
  <r>
    <x v="37"/>
    <s v="2021/22"/>
    <n v="16"/>
    <n v="10"/>
    <n v="52"/>
    <n v="4"/>
    <n v="0"/>
    <n v="0"/>
    <n v="11"/>
    <n v="8.6666666666666661"/>
    <n v="110"/>
    <n v="25"/>
    <n v="438"/>
    <n v="1"/>
    <n v="0"/>
    <n v="17.52"/>
    <n v="26.4"/>
    <n v="3.9818181818181819"/>
    <s v="5\32"/>
    <n v="1"/>
    <m/>
    <m/>
  </r>
  <r>
    <x v="37"/>
    <s v="2022/23"/>
    <n v="15"/>
    <n v="10"/>
    <n v="37"/>
    <n v="6"/>
    <n v="0"/>
    <n v="0"/>
    <n v="22.1"/>
    <n v="9.25"/>
    <n v="108.1"/>
    <n v="16"/>
    <n v="457"/>
    <n v="0"/>
    <n v="0"/>
    <n v="28.5625"/>
    <n v="40.537499999999994"/>
    <n v="4.2275670675300647"/>
    <s v="3\45"/>
    <n v="2"/>
    <m/>
    <m/>
  </r>
  <r>
    <x v="37"/>
    <s v="2023/24"/>
    <n v="6"/>
    <n v="2"/>
    <n v="11"/>
    <n v="1"/>
    <n v="0"/>
    <n v="0"/>
    <n v="11.1"/>
    <n v="11"/>
    <n v="42.4"/>
    <n v="6"/>
    <n v="138"/>
    <n v="0"/>
    <n v="0"/>
    <n v="23"/>
    <n v="42.67"/>
    <n v="3.23"/>
    <s v="4\37"/>
    <n v="1"/>
    <n v="3"/>
    <n v="0"/>
  </r>
  <r>
    <x v="38"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577876-A310-45CC-9A5D-5775FE0E056E}" name="PivotTable1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V43" firstHeaderRow="0" firstDataRow="1" firstDataCol="1"/>
  <pivotFields count="26">
    <pivotField axis="axisRow" showAll="0" sortType="ascending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m="1" x="39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Fields count="1">
    <field x="-2"/>
  </colFields>
  <colItems count="2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</colItems>
  <dataFields count="21">
    <dataField name="Count of Career Span" fld="1" subtotal="count" baseField="0" baseItem="0"/>
    <dataField name="Sum of Matches" fld="2" baseField="0" baseItem="0"/>
    <dataField name="Sum of Innings" fld="3" baseField="0" baseItem="0"/>
    <dataField name="Sum of Runs Made" fld="4" baseField="0" baseItem="0"/>
    <dataField name="Sum of Not Outs" fld="5" baseField="0" baseItem="0"/>
    <dataField name="Sum of Half Centuries" fld="6" baseField="0" baseItem="0"/>
    <dataField name="Sum of Centuries " fld="7" baseField="0" baseItem="0"/>
    <dataField name="Max of Highest Score" fld="8" subtotal="max" baseField="0" baseItem="12"/>
    <dataField name="Sum of Batting Average" fld="22" baseField="0" baseItem="0"/>
    <dataField name="Sum of Overs" fld="10" baseField="0" baseItem="0"/>
    <dataField name="Sum of Wickets Taken" fld="11" baseField="0" baseItem="0"/>
    <dataField name="Sum of Runs Against" fld="12" baseField="0" baseItem="0"/>
    <dataField name="Sum of 5 Wkts " fld="13" baseField="0" baseItem="0"/>
    <dataField name="Sum of 10 Wkts " fld="14" baseField="0" baseItem="0"/>
    <dataField name="Sum of Bowling Average" fld="23" baseField="0" baseItem="0"/>
    <dataField name="Sum of Bowling Strike Rate" fld="24" baseField="0" baseItem="0"/>
    <dataField name="Sum of Bowling Econ Rate" fld="25" baseField="0" baseItem="0"/>
    <dataField name="Count of Best Bowling" fld="18" subtotal="count" baseField="0" baseItem="0"/>
    <dataField name="Sum of Catches " fld="19" baseField="0" baseItem="0"/>
    <dataField name="Sum of Run Outs" fld="20" baseField="0" baseItem="0"/>
    <dataField name="Sum of Stumpings " fld="21" baseField="0" baseItem="0"/>
  </dataFields>
  <formats count="2">
    <format dxfId="1">
      <pivotArea collapsedLevelsAreSubtotals="1" fieldPosition="0">
        <references count="2">
          <reference field="4294967294" count="3" selected="0">
            <x v="14"/>
            <x v="15"/>
            <x v="16"/>
          </reference>
          <reference field="0" count="0"/>
        </references>
      </pivotArea>
    </format>
    <format dxfId="0">
      <pivotArea collapsedLevelsAreSubtotals="1" fieldPosition="0">
        <references count="2">
          <reference field="4294967294" count="1" selected="0">
            <x v="8"/>
          </reference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0F4E0-F3D3-4344-B8FB-192908C22A20}">
  <dimension ref="A1:BQ76"/>
  <sheetViews>
    <sheetView tabSelected="1" workbookViewId="0">
      <selection activeCell="C15" sqref="C15"/>
    </sheetView>
  </sheetViews>
  <sheetFormatPr defaultRowHeight="15" x14ac:dyDescent="0.25"/>
  <cols>
    <col min="2" max="2" width="18.28515625" bestFit="1" customWidth="1"/>
    <col min="6" max="6" width="18.28515625" bestFit="1" customWidth="1"/>
    <col min="7" max="7" width="10.7109375" bestFit="1" customWidth="1"/>
    <col min="8" max="9" width="10.7109375" customWidth="1"/>
    <col min="10" max="10" width="15.42578125" bestFit="1" customWidth="1"/>
    <col min="11" max="11" width="7.85546875" style="25" customWidth="1"/>
    <col min="14" max="14" width="22.5703125" bestFit="1" customWidth="1"/>
    <col min="19" max="19" width="22.5703125" bestFit="1" customWidth="1"/>
    <col min="25" max="25" width="22" bestFit="1" customWidth="1"/>
    <col min="31" max="31" width="16.85546875" bestFit="1" customWidth="1"/>
    <col min="35" max="35" width="20.85546875" bestFit="1" customWidth="1"/>
    <col min="39" max="39" width="16.28515625" bestFit="1" customWidth="1"/>
    <col min="43" max="43" width="15.7109375" bestFit="1" customWidth="1"/>
    <col min="47" max="47" width="16" bestFit="1" customWidth="1"/>
    <col min="50" max="50" width="4.5703125" customWidth="1"/>
    <col min="51" max="51" width="21.85546875" bestFit="1" customWidth="1"/>
    <col min="54" max="54" width="4.42578125" customWidth="1"/>
    <col min="55" max="55" width="15.140625" bestFit="1" customWidth="1"/>
    <col min="56" max="56" width="10.28515625" bestFit="1" customWidth="1"/>
    <col min="59" max="59" width="4.28515625" customWidth="1"/>
    <col min="60" max="60" width="15.140625" bestFit="1" customWidth="1"/>
    <col min="61" max="61" width="10.28515625" bestFit="1" customWidth="1"/>
    <col min="65" max="65" width="5" customWidth="1"/>
    <col min="66" max="66" width="12.28515625" bestFit="1" customWidth="1"/>
    <col min="67" max="67" width="8.140625" bestFit="1" customWidth="1"/>
    <col min="68" max="68" width="8" bestFit="1" customWidth="1"/>
    <col min="69" max="69" width="10.140625" bestFit="1" customWidth="1"/>
  </cols>
  <sheetData>
    <row r="1" spans="1:69" x14ac:dyDescent="0.25">
      <c r="A1" s="24" t="s">
        <v>964</v>
      </c>
      <c r="E1" s="24" t="s">
        <v>530</v>
      </c>
      <c r="I1" s="24" t="s">
        <v>1072</v>
      </c>
      <c r="M1" s="24" t="s">
        <v>971</v>
      </c>
      <c r="R1" s="24" t="s">
        <v>1076</v>
      </c>
      <c r="X1" s="24" t="s">
        <v>1091</v>
      </c>
      <c r="AD1" s="24" t="s">
        <v>972</v>
      </c>
      <c r="AH1" s="24" t="s">
        <v>973</v>
      </c>
      <c r="AL1" s="24" t="s">
        <v>1074</v>
      </c>
      <c r="AP1" s="24" t="s">
        <v>974</v>
      </c>
      <c r="AT1" s="24" t="s">
        <v>970</v>
      </c>
      <c r="AX1" s="24" t="s">
        <v>1046</v>
      </c>
      <c r="BB1" s="24" t="s">
        <v>1212</v>
      </c>
      <c r="BG1" s="24" t="s">
        <v>1115</v>
      </c>
      <c r="BM1" s="24" t="s">
        <v>1172</v>
      </c>
    </row>
    <row r="2" spans="1:69" s="45" customFormat="1" x14ac:dyDescent="0.25">
      <c r="A2" s="43" t="s">
        <v>962</v>
      </c>
      <c r="B2" s="43" t="s">
        <v>963</v>
      </c>
      <c r="C2" s="43" t="s">
        <v>966</v>
      </c>
      <c r="D2" s="43"/>
      <c r="E2" s="43" t="s">
        <v>962</v>
      </c>
      <c r="F2" s="43" t="s">
        <v>963</v>
      </c>
      <c r="G2" s="43" t="s">
        <v>521</v>
      </c>
      <c r="H2" s="43"/>
      <c r="I2" s="43" t="s">
        <v>962</v>
      </c>
      <c r="J2" s="43" t="s">
        <v>963</v>
      </c>
      <c r="K2" s="44" t="s">
        <v>965</v>
      </c>
      <c r="L2" s="43"/>
      <c r="M2" s="43" t="s">
        <v>962</v>
      </c>
      <c r="N2" s="43" t="s">
        <v>963</v>
      </c>
      <c r="O2" s="43" t="s">
        <v>968</v>
      </c>
      <c r="P2" s="43" t="s">
        <v>967</v>
      </c>
      <c r="Q2" s="43"/>
      <c r="R2" s="43" t="s">
        <v>962</v>
      </c>
      <c r="S2" s="43" t="s">
        <v>963</v>
      </c>
      <c r="T2" s="43" t="s">
        <v>530</v>
      </c>
      <c r="U2" s="43" t="s">
        <v>1071</v>
      </c>
      <c r="V2" s="43"/>
      <c r="W2" s="43"/>
      <c r="X2" s="43" t="s">
        <v>962</v>
      </c>
      <c r="Y2" s="43" t="s">
        <v>963</v>
      </c>
      <c r="Z2" s="43" t="s">
        <v>530</v>
      </c>
      <c r="AA2" s="43" t="s">
        <v>1105</v>
      </c>
      <c r="AB2" s="43" t="s">
        <v>1114</v>
      </c>
      <c r="AC2" s="43"/>
      <c r="AD2" s="43" t="s">
        <v>962</v>
      </c>
      <c r="AE2" s="43" t="s">
        <v>963</v>
      </c>
      <c r="AF2" s="43" t="s">
        <v>969</v>
      </c>
      <c r="AG2" s="43"/>
      <c r="AH2" s="43" t="s">
        <v>962</v>
      </c>
      <c r="AI2" s="43" t="s">
        <v>963</v>
      </c>
      <c r="AJ2" s="43" t="s">
        <v>528</v>
      </c>
      <c r="AK2" s="43"/>
      <c r="AL2" s="43" t="s">
        <v>962</v>
      </c>
      <c r="AM2" s="43" t="s">
        <v>963</v>
      </c>
      <c r="AN2" s="43" t="s">
        <v>1071</v>
      </c>
      <c r="AO2" s="43"/>
      <c r="AP2" s="43" t="s">
        <v>962</v>
      </c>
      <c r="AQ2" s="43" t="s">
        <v>963</v>
      </c>
      <c r="AR2" s="43" t="s">
        <v>1073</v>
      </c>
      <c r="AS2" s="43"/>
      <c r="AT2" s="43" t="s">
        <v>962</v>
      </c>
      <c r="AU2" s="43" t="s">
        <v>963</v>
      </c>
      <c r="AV2" s="43" t="s">
        <v>970</v>
      </c>
      <c r="AW2" s="43"/>
      <c r="AX2" s="43" t="s">
        <v>962</v>
      </c>
      <c r="AY2" s="43" t="s">
        <v>963</v>
      </c>
      <c r="AZ2" s="43" t="s">
        <v>1046</v>
      </c>
      <c r="BB2" s="43" t="s">
        <v>962</v>
      </c>
      <c r="BC2" s="43" t="s">
        <v>963</v>
      </c>
      <c r="BD2" s="43" t="s">
        <v>1170</v>
      </c>
      <c r="BE2" s="43" t="s">
        <v>1105</v>
      </c>
      <c r="BG2" s="43" t="s">
        <v>962</v>
      </c>
      <c r="BH2" s="43" t="s">
        <v>963</v>
      </c>
      <c r="BI2" s="43" t="s">
        <v>1170</v>
      </c>
      <c r="BJ2" s="43" t="s">
        <v>1105</v>
      </c>
      <c r="BK2" s="43" t="s">
        <v>1114</v>
      </c>
      <c r="BM2" s="43" t="s">
        <v>962</v>
      </c>
      <c r="BN2" s="43" t="s">
        <v>963</v>
      </c>
      <c r="BO2" s="43" t="s">
        <v>1170</v>
      </c>
      <c r="BP2" s="43" t="s">
        <v>1105</v>
      </c>
      <c r="BQ2" s="43" t="s">
        <v>1114</v>
      </c>
    </row>
    <row r="3" spans="1:69" x14ac:dyDescent="0.25">
      <c r="A3">
        <v>1</v>
      </c>
      <c r="B3" s="20" t="s">
        <v>562</v>
      </c>
      <c r="C3">
        <v>313</v>
      </c>
      <c r="E3">
        <v>1</v>
      </c>
      <c r="F3" s="20" t="s">
        <v>562</v>
      </c>
      <c r="G3" s="37">
        <v>6623</v>
      </c>
      <c r="I3">
        <v>1</v>
      </c>
      <c r="J3" s="4" t="s">
        <v>872</v>
      </c>
      <c r="K3">
        <v>43.14</v>
      </c>
      <c r="M3">
        <v>1</v>
      </c>
      <c r="N3" s="20" t="s">
        <v>734</v>
      </c>
      <c r="O3">
        <v>16</v>
      </c>
      <c r="P3">
        <v>35</v>
      </c>
      <c r="R3">
        <v>1</v>
      </c>
      <c r="S3" s="20" t="s">
        <v>1077</v>
      </c>
      <c r="T3">
        <v>845</v>
      </c>
      <c r="U3">
        <v>93.89</v>
      </c>
      <c r="V3" t="s">
        <v>1085</v>
      </c>
      <c r="X3">
        <v>1</v>
      </c>
      <c r="Y3" s="20" t="s">
        <v>1077</v>
      </c>
      <c r="Z3" s="48" t="s">
        <v>1092</v>
      </c>
      <c r="AA3" t="s">
        <v>1085</v>
      </c>
      <c r="AB3" t="s">
        <v>1106</v>
      </c>
      <c r="AD3">
        <v>1</v>
      </c>
      <c r="AE3" s="20" t="s">
        <v>562</v>
      </c>
      <c r="AF3">
        <v>613</v>
      </c>
      <c r="AH3">
        <v>1</v>
      </c>
      <c r="AI3" s="20" t="s">
        <v>562</v>
      </c>
      <c r="AJ3">
        <v>29</v>
      </c>
      <c r="AL3">
        <v>1</v>
      </c>
      <c r="AM3" s="2" t="s">
        <v>556</v>
      </c>
      <c r="AN3">
        <v>8.84</v>
      </c>
      <c r="AP3">
        <v>1</v>
      </c>
      <c r="AQ3" s="20" t="s">
        <v>562</v>
      </c>
      <c r="AR3">
        <v>2</v>
      </c>
      <c r="AT3">
        <v>1</v>
      </c>
      <c r="AU3" s="20" t="s">
        <v>780</v>
      </c>
      <c r="AV3">
        <v>193</v>
      </c>
      <c r="AX3">
        <v>1</v>
      </c>
      <c r="AY3" s="20" t="s">
        <v>886</v>
      </c>
      <c r="AZ3">
        <v>187</v>
      </c>
      <c r="BB3">
        <v>1</v>
      </c>
      <c r="BC3" s="20" t="s">
        <v>1213</v>
      </c>
      <c r="BD3" t="s">
        <v>1214</v>
      </c>
      <c r="BE3" t="s">
        <v>1084</v>
      </c>
      <c r="BG3">
        <v>1</v>
      </c>
      <c r="BH3" s="20" t="s">
        <v>1118</v>
      </c>
      <c r="BI3" t="s">
        <v>1132</v>
      </c>
      <c r="BJ3" t="s">
        <v>1133</v>
      </c>
      <c r="BK3" t="s">
        <v>1134</v>
      </c>
      <c r="BM3">
        <v>1</v>
      </c>
      <c r="BN3" t="s">
        <v>1144</v>
      </c>
      <c r="BO3" t="s">
        <v>1173</v>
      </c>
      <c r="BP3" t="s">
        <v>1145</v>
      </c>
      <c r="BQ3" t="s">
        <v>1125</v>
      </c>
    </row>
    <row r="4" spans="1:69" x14ac:dyDescent="0.25">
      <c r="A4">
        <v>2</v>
      </c>
      <c r="B4" s="4" t="s">
        <v>919</v>
      </c>
      <c r="C4">
        <v>263</v>
      </c>
      <c r="E4">
        <v>2</v>
      </c>
      <c r="F4" s="4" t="s">
        <v>734</v>
      </c>
      <c r="G4" s="37">
        <v>6528</v>
      </c>
      <c r="I4">
        <v>2</v>
      </c>
      <c r="J4" s="4" t="s">
        <v>691</v>
      </c>
      <c r="K4">
        <v>42.58</v>
      </c>
      <c r="M4">
        <v>2</v>
      </c>
      <c r="N4" s="4" t="s">
        <v>935</v>
      </c>
      <c r="O4">
        <v>11</v>
      </c>
      <c r="P4">
        <v>31</v>
      </c>
      <c r="R4">
        <v>2</v>
      </c>
      <c r="S4" s="4" t="s">
        <v>1086</v>
      </c>
      <c r="T4">
        <v>787</v>
      </c>
      <c r="U4">
        <v>52.47</v>
      </c>
      <c r="V4" t="s">
        <v>1087</v>
      </c>
      <c r="X4">
        <v>2</v>
      </c>
      <c r="Y4" s="55" t="s">
        <v>1082</v>
      </c>
      <c r="Z4" s="48" t="s">
        <v>1100</v>
      </c>
      <c r="AA4" t="s">
        <v>1101</v>
      </c>
      <c r="AB4" t="s">
        <v>1113</v>
      </c>
      <c r="AD4">
        <v>2</v>
      </c>
      <c r="AE4" s="4" t="s">
        <v>935</v>
      </c>
      <c r="AF4">
        <v>450</v>
      </c>
      <c r="AH4">
        <v>2</v>
      </c>
      <c r="AI4" s="4" t="s">
        <v>935</v>
      </c>
      <c r="AJ4">
        <v>25</v>
      </c>
      <c r="AL4">
        <v>2</v>
      </c>
      <c r="AM4" s="4" t="s">
        <v>638</v>
      </c>
      <c r="AN4">
        <v>10.48</v>
      </c>
      <c r="AP4">
        <v>2</v>
      </c>
      <c r="AQ4" s="4" t="s">
        <v>935</v>
      </c>
      <c r="AR4">
        <v>2</v>
      </c>
      <c r="AT4">
        <v>2</v>
      </c>
      <c r="AU4" s="4" t="s">
        <v>562</v>
      </c>
      <c r="AV4">
        <v>165</v>
      </c>
      <c r="AX4">
        <v>2</v>
      </c>
      <c r="AY4" s="4" t="s">
        <v>780</v>
      </c>
      <c r="AZ4">
        <v>87</v>
      </c>
      <c r="BB4" s="50">
        <v>2</v>
      </c>
      <c r="BC4" s="50" t="s">
        <v>1119</v>
      </c>
      <c r="BD4" s="50" t="s">
        <v>1215</v>
      </c>
      <c r="BE4" s="50" t="s">
        <v>1153</v>
      </c>
      <c r="BG4" s="38">
        <v>2</v>
      </c>
      <c r="BH4" s="38" t="s">
        <v>1135</v>
      </c>
      <c r="BI4" s="38" t="s">
        <v>976</v>
      </c>
      <c r="BJ4" s="38" t="s">
        <v>975</v>
      </c>
      <c r="BK4" s="38" t="s">
        <v>1134</v>
      </c>
      <c r="BM4">
        <v>2</v>
      </c>
      <c r="BN4" t="s">
        <v>1174</v>
      </c>
      <c r="BO4" t="s">
        <v>1176</v>
      </c>
      <c r="BP4" t="s">
        <v>1177</v>
      </c>
      <c r="BQ4" t="s">
        <v>1181</v>
      </c>
    </row>
    <row r="5" spans="1:69" x14ac:dyDescent="0.25">
      <c r="A5">
        <v>3</v>
      </c>
      <c r="B5" s="4" t="s">
        <v>886</v>
      </c>
      <c r="C5">
        <v>200</v>
      </c>
      <c r="E5">
        <v>3</v>
      </c>
      <c r="F5" s="4" t="s">
        <v>935</v>
      </c>
      <c r="G5" s="37">
        <v>5888</v>
      </c>
      <c r="I5">
        <v>3</v>
      </c>
      <c r="J5" s="4" t="s">
        <v>734</v>
      </c>
      <c r="K5">
        <v>37.090000000000003</v>
      </c>
      <c r="M5">
        <v>3</v>
      </c>
      <c r="N5" s="4" t="s">
        <v>872</v>
      </c>
      <c r="O5">
        <v>9</v>
      </c>
      <c r="P5">
        <v>26</v>
      </c>
      <c r="R5">
        <v>3</v>
      </c>
      <c r="S5" s="4" t="s">
        <v>1078</v>
      </c>
      <c r="T5">
        <v>786</v>
      </c>
      <c r="U5">
        <v>60.46</v>
      </c>
      <c r="V5" t="s">
        <v>1079</v>
      </c>
      <c r="X5">
        <v>3</v>
      </c>
      <c r="Y5" s="55" t="s">
        <v>1093</v>
      </c>
      <c r="Z5" s="48">
        <v>168</v>
      </c>
      <c r="AA5" t="s">
        <v>1094</v>
      </c>
      <c r="AB5" t="s">
        <v>1107</v>
      </c>
      <c r="AD5">
        <v>3</v>
      </c>
      <c r="AE5" s="4" t="s">
        <v>709</v>
      </c>
      <c r="AF5">
        <v>406</v>
      </c>
      <c r="AH5">
        <v>3</v>
      </c>
      <c r="AI5" s="4" t="s">
        <v>709</v>
      </c>
      <c r="AJ5">
        <v>16</v>
      </c>
      <c r="AL5">
        <v>3</v>
      </c>
      <c r="AM5" s="4" t="s">
        <v>609</v>
      </c>
      <c r="AN5">
        <v>11.13</v>
      </c>
      <c r="AP5">
        <v>3</v>
      </c>
      <c r="AQ5" s="4" t="s">
        <v>919</v>
      </c>
      <c r="AR5">
        <v>1</v>
      </c>
      <c r="AT5">
        <v>3</v>
      </c>
      <c r="AU5" s="4" t="s">
        <v>886</v>
      </c>
      <c r="AV5">
        <v>146</v>
      </c>
      <c r="AX5">
        <v>3</v>
      </c>
      <c r="AY5" s="4" t="s">
        <v>774</v>
      </c>
      <c r="AZ5">
        <v>29</v>
      </c>
      <c r="BB5">
        <v>3</v>
      </c>
      <c r="BC5" t="s">
        <v>1078</v>
      </c>
      <c r="BD5" t="s">
        <v>1216</v>
      </c>
      <c r="BE5" t="s">
        <v>1089</v>
      </c>
      <c r="BG5">
        <v>3</v>
      </c>
      <c r="BH5" t="s">
        <v>1119</v>
      </c>
      <c r="BI5" t="s">
        <v>1120</v>
      </c>
      <c r="BJ5" t="s">
        <v>1124</v>
      </c>
      <c r="BK5" t="s">
        <v>1125</v>
      </c>
      <c r="BM5">
        <v>3</v>
      </c>
      <c r="BN5" t="s">
        <v>1118</v>
      </c>
      <c r="BO5" t="s">
        <v>1188</v>
      </c>
      <c r="BP5" t="s">
        <v>1087</v>
      </c>
      <c r="BQ5" t="s">
        <v>1171</v>
      </c>
    </row>
    <row r="6" spans="1:69" x14ac:dyDescent="0.25">
      <c r="A6">
        <v>4</v>
      </c>
      <c r="B6" s="4" t="s">
        <v>935</v>
      </c>
      <c r="C6">
        <v>196</v>
      </c>
      <c r="E6">
        <v>4</v>
      </c>
      <c r="F6" s="4" t="s">
        <v>620</v>
      </c>
      <c r="G6" s="37">
        <v>4792</v>
      </c>
      <c r="I6">
        <v>4</v>
      </c>
      <c r="J6" s="4" t="s">
        <v>483</v>
      </c>
      <c r="K6">
        <v>35.46</v>
      </c>
      <c r="M6">
        <v>4</v>
      </c>
      <c r="N6" s="4" t="s">
        <v>959</v>
      </c>
      <c r="O6">
        <v>7</v>
      </c>
      <c r="P6">
        <v>19</v>
      </c>
      <c r="R6">
        <v>4</v>
      </c>
      <c r="S6" s="47" t="s">
        <v>1088</v>
      </c>
      <c r="T6">
        <v>697</v>
      </c>
      <c r="U6">
        <v>46.47</v>
      </c>
      <c r="V6" t="s">
        <v>508</v>
      </c>
      <c r="X6">
        <v>4</v>
      </c>
      <c r="Y6" s="4" t="s">
        <v>1093</v>
      </c>
      <c r="Z6" s="48">
        <v>160</v>
      </c>
      <c r="AA6" t="s">
        <v>1085</v>
      </c>
      <c r="AB6" t="s">
        <v>1106</v>
      </c>
      <c r="AD6">
        <v>4</v>
      </c>
      <c r="AE6" s="4" t="s">
        <v>919</v>
      </c>
      <c r="AF6">
        <v>316</v>
      </c>
      <c r="AH6">
        <v>4</v>
      </c>
      <c r="AI6" s="4" t="s">
        <v>919</v>
      </c>
      <c r="AJ6">
        <v>13</v>
      </c>
      <c r="AL6">
        <v>4</v>
      </c>
      <c r="AM6" s="4" t="s">
        <v>756</v>
      </c>
      <c r="AN6">
        <v>12.35</v>
      </c>
      <c r="AP6">
        <v>4</v>
      </c>
      <c r="AQ6" s="4" t="s">
        <v>483</v>
      </c>
      <c r="AR6">
        <v>1</v>
      </c>
      <c r="AT6">
        <v>4</v>
      </c>
      <c r="AU6" s="4" t="s">
        <v>674</v>
      </c>
      <c r="AV6">
        <v>127</v>
      </c>
      <c r="AX6" s="38">
        <v>4</v>
      </c>
      <c r="AY6" s="40" t="s">
        <v>550</v>
      </c>
      <c r="AZ6" s="38">
        <v>17</v>
      </c>
      <c r="BB6">
        <v>4</v>
      </c>
      <c r="BC6" t="s">
        <v>1141</v>
      </c>
      <c r="BD6" t="s">
        <v>1217</v>
      </c>
      <c r="BE6" t="s">
        <v>1142</v>
      </c>
      <c r="BG6">
        <v>4</v>
      </c>
      <c r="BH6" t="s">
        <v>1126</v>
      </c>
      <c r="BI6" t="s">
        <v>1127</v>
      </c>
      <c r="BJ6" t="s">
        <v>1117</v>
      </c>
      <c r="BK6" t="s">
        <v>1128</v>
      </c>
      <c r="BM6">
        <v>4</v>
      </c>
      <c r="BN6" t="s">
        <v>1078</v>
      </c>
      <c r="BO6" t="s">
        <v>1178</v>
      </c>
      <c r="BP6" t="s">
        <v>1145</v>
      </c>
      <c r="BQ6" t="s">
        <v>1125</v>
      </c>
    </row>
    <row r="7" spans="1:69" x14ac:dyDescent="0.25">
      <c r="A7">
        <v>5</v>
      </c>
      <c r="B7" s="4" t="s">
        <v>959</v>
      </c>
      <c r="C7">
        <v>185</v>
      </c>
      <c r="E7">
        <v>5</v>
      </c>
      <c r="F7" s="4" t="s">
        <v>919</v>
      </c>
      <c r="G7" s="37">
        <v>4738</v>
      </c>
      <c r="I7">
        <v>5</v>
      </c>
      <c r="J7" s="21" t="s">
        <v>732</v>
      </c>
      <c r="K7">
        <v>35.21</v>
      </c>
      <c r="M7">
        <v>5</v>
      </c>
      <c r="N7" s="4" t="s">
        <v>562</v>
      </c>
      <c r="O7">
        <v>4</v>
      </c>
      <c r="P7">
        <v>33</v>
      </c>
      <c r="R7">
        <v>5</v>
      </c>
      <c r="S7" s="4" t="s">
        <v>1080</v>
      </c>
      <c r="T7">
        <v>659</v>
      </c>
      <c r="U7">
        <v>54.92</v>
      </c>
      <c r="V7" t="s">
        <v>1081</v>
      </c>
      <c r="X7">
        <v>5</v>
      </c>
      <c r="Y7" s="4" t="s">
        <v>1077</v>
      </c>
      <c r="Z7" s="48" t="s">
        <v>1095</v>
      </c>
      <c r="AA7" t="s">
        <v>1085</v>
      </c>
      <c r="AB7" t="s">
        <v>1107</v>
      </c>
      <c r="AD7">
        <v>5</v>
      </c>
      <c r="AE7" s="4" t="s">
        <v>735</v>
      </c>
      <c r="AF7">
        <v>228</v>
      </c>
      <c r="AH7">
        <v>5</v>
      </c>
      <c r="AI7" s="4" t="s">
        <v>928</v>
      </c>
      <c r="AJ7">
        <v>10</v>
      </c>
      <c r="AL7">
        <v>5</v>
      </c>
      <c r="AM7" s="4" t="s">
        <v>562</v>
      </c>
      <c r="AN7">
        <v>13.17</v>
      </c>
      <c r="AP7">
        <v>5</v>
      </c>
      <c r="AQ7" s="21" t="s">
        <v>598</v>
      </c>
      <c r="AR7">
        <v>1</v>
      </c>
      <c r="AT7">
        <v>5</v>
      </c>
      <c r="AU7" s="4" t="s">
        <v>919</v>
      </c>
      <c r="AV7">
        <v>111</v>
      </c>
      <c r="AX7" s="38">
        <v>5</v>
      </c>
      <c r="AY7" s="40" t="s">
        <v>516</v>
      </c>
      <c r="AZ7" s="38">
        <v>16</v>
      </c>
      <c r="BB7">
        <v>5</v>
      </c>
      <c r="BC7" t="s">
        <v>1119</v>
      </c>
      <c r="BD7" t="s">
        <v>1218</v>
      </c>
      <c r="BE7" t="s">
        <v>1224</v>
      </c>
      <c r="BG7">
        <v>5</v>
      </c>
      <c r="BH7" t="s">
        <v>1130</v>
      </c>
      <c r="BI7" t="s">
        <v>1129</v>
      </c>
      <c r="BJ7" t="s">
        <v>1131</v>
      </c>
      <c r="BK7" t="s">
        <v>1109</v>
      </c>
      <c r="BM7">
        <v>5</v>
      </c>
      <c r="BN7" t="s">
        <v>1160</v>
      </c>
      <c r="BO7" t="s">
        <v>1179</v>
      </c>
      <c r="BP7" t="s">
        <v>1161</v>
      </c>
      <c r="BQ7" t="s">
        <v>1112</v>
      </c>
    </row>
    <row r="8" spans="1:69" x14ac:dyDescent="0.25">
      <c r="A8">
        <v>6</v>
      </c>
      <c r="B8" s="4" t="s">
        <v>709</v>
      </c>
      <c r="C8">
        <v>183</v>
      </c>
      <c r="E8">
        <v>6</v>
      </c>
      <c r="F8" s="4" t="s">
        <v>872</v>
      </c>
      <c r="G8" s="37">
        <v>4616</v>
      </c>
      <c r="I8">
        <v>6</v>
      </c>
      <c r="J8" s="4" t="s">
        <v>935</v>
      </c>
      <c r="K8">
        <v>33.65</v>
      </c>
      <c r="M8">
        <v>6</v>
      </c>
      <c r="N8" s="21" t="s">
        <v>620</v>
      </c>
      <c r="O8">
        <v>4</v>
      </c>
      <c r="P8">
        <v>26</v>
      </c>
      <c r="R8">
        <v>6</v>
      </c>
      <c r="S8" s="4" t="s">
        <v>1078</v>
      </c>
      <c r="T8">
        <v>626</v>
      </c>
      <c r="U8">
        <v>48.15</v>
      </c>
      <c r="V8" t="s">
        <v>1083</v>
      </c>
      <c r="X8">
        <v>6</v>
      </c>
      <c r="Y8" s="4" t="s">
        <v>1077</v>
      </c>
      <c r="Z8" s="48" t="s">
        <v>1096</v>
      </c>
      <c r="AA8" t="s">
        <v>1097</v>
      </c>
      <c r="AB8" t="s">
        <v>1108</v>
      </c>
      <c r="AD8">
        <v>6</v>
      </c>
      <c r="AE8" s="4" t="s">
        <v>869</v>
      </c>
      <c r="AF8">
        <v>226</v>
      </c>
      <c r="AH8">
        <v>6</v>
      </c>
      <c r="AI8" s="4" t="s">
        <v>483</v>
      </c>
      <c r="AJ8">
        <v>10</v>
      </c>
      <c r="AL8">
        <v>6</v>
      </c>
      <c r="AM8" s="4" t="s">
        <v>865</v>
      </c>
      <c r="AN8">
        <v>13.58</v>
      </c>
      <c r="AP8" s="38">
        <v>6</v>
      </c>
      <c r="AQ8" s="40" t="s">
        <v>548</v>
      </c>
      <c r="AR8" s="38">
        <v>1</v>
      </c>
      <c r="AT8">
        <v>6</v>
      </c>
      <c r="AU8" s="4" t="s">
        <v>935</v>
      </c>
      <c r="AV8">
        <v>106</v>
      </c>
      <c r="AX8">
        <v>6</v>
      </c>
      <c r="AY8" s="4" t="s">
        <v>784</v>
      </c>
      <c r="AZ8">
        <v>11</v>
      </c>
      <c r="BB8">
        <v>6</v>
      </c>
      <c r="BC8" t="s">
        <v>1078</v>
      </c>
      <c r="BD8" t="s">
        <v>1219</v>
      </c>
      <c r="BE8" t="s">
        <v>1225</v>
      </c>
      <c r="BG8">
        <v>6</v>
      </c>
      <c r="BH8" t="s">
        <v>1122</v>
      </c>
      <c r="BI8" t="s">
        <v>1121</v>
      </c>
      <c r="BJ8" t="s">
        <v>1123</v>
      </c>
      <c r="BK8" t="s">
        <v>1112</v>
      </c>
      <c r="BM8">
        <v>6</v>
      </c>
      <c r="BN8" t="s">
        <v>1119</v>
      </c>
      <c r="BO8" t="s">
        <v>1182</v>
      </c>
      <c r="BP8" t="s">
        <v>1155</v>
      </c>
      <c r="BQ8" t="s">
        <v>1125</v>
      </c>
    </row>
    <row r="9" spans="1:69" x14ac:dyDescent="0.25">
      <c r="A9" s="38">
        <v>7</v>
      </c>
      <c r="B9" s="39" t="s">
        <v>489</v>
      </c>
      <c r="C9" s="38">
        <v>179</v>
      </c>
      <c r="E9">
        <v>7</v>
      </c>
      <c r="F9" s="4" t="s">
        <v>959</v>
      </c>
      <c r="G9" s="37">
        <v>4453</v>
      </c>
      <c r="I9">
        <v>7</v>
      </c>
      <c r="J9" s="4" t="s">
        <v>774</v>
      </c>
      <c r="K9">
        <v>32.29</v>
      </c>
      <c r="M9">
        <v>7</v>
      </c>
      <c r="N9" s="4" t="s">
        <v>488</v>
      </c>
      <c r="O9">
        <v>4</v>
      </c>
      <c r="P9">
        <v>11</v>
      </c>
      <c r="R9">
        <v>7</v>
      </c>
      <c r="S9" s="4" t="s">
        <v>1082</v>
      </c>
      <c r="T9">
        <v>616</v>
      </c>
      <c r="U9">
        <v>61.6</v>
      </c>
      <c r="V9" t="s">
        <v>1084</v>
      </c>
      <c r="X9">
        <v>7</v>
      </c>
      <c r="Y9" s="4" t="s">
        <v>1082</v>
      </c>
      <c r="Z9" s="48">
        <v>149</v>
      </c>
      <c r="AA9" t="s">
        <v>1084</v>
      </c>
      <c r="AB9" t="s">
        <v>1111</v>
      </c>
      <c r="AD9">
        <v>7</v>
      </c>
      <c r="AE9" s="4" t="s">
        <v>620</v>
      </c>
      <c r="AF9">
        <v>222</v>
      </c>
      <c r="AH9">
        <v>7</v>
      </c>
      <c r="AI9" s="4" t="s">
        <v>735</v>
      </c>
      <c r="AJ9">
        <v>9</v>
      </c>
      <c r="AL9">
        <v>7</v>
      </c>
      <c r="AM9" s="2" t="s">
        <v>869</v>
      </c>
      <c r="AN9">
        <v>13.69</v>
      </c>
      <c r="AP9" s="38">
        <v>7</v>
      </c>
      <c r="AQ9" s="51" t="s">
        <v>1193</v>
      </c>
      <c r="AR9" s="38">
        <v>1</v>
      </c>
      <c r="AT9" s="38">
        <v>7</v>
      </c>
      <c r="AU9" s="39" t="s">
        <v>489</v>
      </c>
      <c r="AV9" s="38">
        <v>96</v>
      </c>
      <c r="AX9">
        <v>7</v>
      </c>
      <c r="AY9" s="4" t="s">
        <v>934</v>
      </c>
      <c r="AZ9">
        <v>10</v>
      </c>
      <c r="BB9">
        <v>7</v>
      </c>
      <c r="BC9" t="s">
        <v>1119</v>
      </c>
      <c r="BD9" t="s">
        <v>1220</v>
      </c>
      <c r="BE9" t="s">
        <v>1155</v>
      </c>
      <c r="BG9">
        <v>7</v>
      </c>
      <c r="BH9" t="s">
        <v>1141</v>
      </c>
      <c r="BI9" t="s">
        <v>1140</v>
      </c>
      <c r="BJ9" t="s">
        <v>1142</v>
      </c>
      <c r="BK9" t="s">
        <v>1112</v>
      </c>
      <c r="BM9" s="38">
        <v>7</v>
      </c>
      <c r="BN9" s="38" t="s">
        <v>1136</v>
      </c>
      <c r="BO9" s="38" t="s">
        <v>1191</v>
      </c>
      <c r="BP9" s="38" t="s">
        <v>975</v>
      </c>
      <c r="BQ9" s="38" t="s">
        <v>1192</v>
      </c>
    </row>
    <row r="10" spans="1:69" x14ac:dyDescent="0.25">
      <c r="A10">
        <v>8</v>
      </c>
      <c r="B10" s="4" t="s">
        <v>734</v>
      </c>
      <c r="C10">
        <v>178</v>
      </c>
      <c r="E10">
        <v>8</v>
      </c>
      <c r="F10" s="4" t="s">
        <v>632</v>
      </c>
      <c r="G10" s="37">
        <v>3555</v>
      </c>
      <c r="I10">
        <v>8</v>
      </c>
      <c r="J10" s="4" t="s">
        <v>488</v>
      </c>
      <c r="K10">
        <v>32.200000000000003</v>
      </c>
      <c r="M10">
        <v>8</v>
      </c>
      <c r="N10" s="4" t="s">
        <v>919</v>
      </c>
      <c r="O10">
        <v>3</v>
      </c>
      <c r="P10">
        <v>17</v>
      </c>
      <c r="R10">
        <v>8</v>
      </c>
      <c r="S10" s="4" t="s">
        <v>1078</v>
      </c>
      <c r="T10">
        <v>583</v>
      </c>
      <c r="U10">
        <v>64.78</v>
      </c>
      <c r="V10" t="s">
        <v>1089</v>
      </c>
      <c r="X10">
        <v>8</v>
      </c>
      <c r="Y10" s="4" t="s">
        <v>1098</v>
      </c>
      <c r="Z10" s="48">
        <v>145</v>
      </c>
      <c r="AA10" t="s">
        <v>1099</v>
      </c>
      <c r="AB10" t="s">
        <v>1110</v>
      </c>
      <c r="AD10">
        <v>8</v>
      </c>
      <c r="AE10" s="4" t="s">
        <v>558</v>
      </c>
      <c r="AF10">
        <v>190</v>
      </c>
      <c r="AH10">
        <v>8</v>
      </c>
      <c r="AI10" s="4" t="s">
        <v>869</v>
      </c>
      <c r="AJ10">
        <v>9</v>
      </c>
      <c r="AL10">
        <v>8</v>
      </c>
      <c r="AM10" s="4" t="s">
        <v>959</v>
      </c>
      <c r="AN10">
        <v>13.77</v>
      </c>
      <c r="AP10">
        <v>8</v>
      </c>
      <c r="AQ10" s="4" t="s">
        <v>756</v>
      </c>
      <c r="AR10">
        <v>1</v>
      </c>
      <c r="AT10">
        <v>8</v>
      </c>
      <c r="AU10" s="4" t="s">
        <v>734</v>
      </c>
      <c r="AV10">
        <v>92</v>
      </c>
      <c r="AX10">
        <v>8</v>
      </c>
      <c r="AY10" s="4" t="s">
        <v>872</v>
      </c>
      <c r="AZ10">
        <v>10</v>
      </c>
      <c r="BB10">
        <v>8</v>
      </c>
      <c r="BC10" t="s">
        <v>1078</v>
      </c>
      <c r="BD10" t="s">
        <v>1221</v>
      </c>
      <c r="BE10" t="s">
        <v>1101</v>
      </c>
      <c r="BG10">
        <v>8</v>
      </c>
      <c r="BH10" t="s">
        <v>1144</v>
      </c>
      <c r="BI10" t="s">
        <v>1143</v>
      </c>
      <c r="BJ10" t="s">
        <v>1145</v>
      </c>
      <c r="BK10" t="s">
        <v>1109</v>
      </c>
      <c r="BM10">
        <v>8</v>
      </c>
      <c r="BN10" s="50" t="s">
        <v>1175</v>
      </c>
      <c r="BO10" t="s">
        <v>1183</v>
      </c>
      <c r="BP10" t="s">
        <v>1184</v>
      </c>
      <c r="BQ10" t="s">
        <v>1109</v>
      </c>
    </row>
    <row r="11" spans="1:69" x14ac:dyDescent="0.25">
      <c r="A11">
        <v>9</v>
      </c>
      <c r="B11" s="4" t="s">
        <v>620</v>
      </c>
      <c r="C11">
        <v>172</v>
      </c>
      <c r="E11">
        <v>9</v>
      </c>
      <c r="F11" s="4" t="s">
        <v>735</v>
      </c>
      <c r="G11" s="37">
        <v>3523</v>
      </c>
      <c r="I11" s="38">
        <v>9</v>
      </c>
      <c r="J11" s="40" t="s">
        <v>550</v>
      </c>
      <c r="K11" s="38">
        <v>31.87</v>
      </c>
      <c r="M11">
        <v>9</v>
      </c>
      <c r="N11" s="4" t="s">
        <v>483</v>
      </c>
      <c r="O11">
        <v>3</v>
      </c>
      <c r="P11">
        <v>15</v>
      </c>
      <c r="R11">
        <v>9</v>
      </c>
      <c r="S11" s="4" t="s">
        <v>1082</v>
      </c>
      <c r="T11">
        <v>574</v>
      </c>
      <c r="U11">
        <v>57.4</v>
      </c>
      <c r="V11" t="s">
        <v>1089</v>
      </c>
      <c r="X11" s="38">
        <v>9</v>
      </c>
      <c r="Y11" s="51" t="s">
        <v>1102</v>
      </c>
      <c r="Z11" s="56">
        <v>144</v>
      </c>
      <c r="AA11" s="38" t="s">
        <v>1103</v>
      </c>
      <c r="AB11" s="38" t="s">
        <v>1109</v>
      </c>
      <c r="AD11">
        <v>9</v>
      </c>
      <c r="AE11" s="4" t="s">
        <v>928</v>
      </c>
      <c r="AF11">
        <v>171</v>
      </c>
      <c r="AH11" s="38">
        <v>9</v>
      </c>
      <c r="AI11" s="41" t="s">
        <v>474</v>
      </c>
      <c r="AJ11" s="38">
        <v>9</v>
      </c>
      <c r="AL11">
        <v>9</v>
      </c>
      <c r="AM11" s="4" t="s">
        <v>691</v>
      </c>
      <c r="AN11">
        <v>14.41</v>
      </c>
      <c r="AP11">
        <v>9</v>
      </c>
      <c r="AQ11" s="4" t="s">
        <v>638</v>
      </c>
      <c r="AR11">
        <v>1</v>
      </c>
      <c r="AT11">
        <v>9</v>
      </c>
      <c r="AU11" s="4" t="s">
        <v>735</v>
      </c>
      <c r="AV11">
        <v>91</v>
      </c>
      <c r="AX11">
        <v>9</v>
      </c>
      <c r="AY11" s="4" t="s">
        <v>902</v>
      </c>
      <c r="AZ11">
        <v>9</v>
      </c>
      <c r="BB11">
        <v>9</v>
      </c>
      <c r="BC11" t="s">
        <v>1174</v>
      </c>
      <c r="BD11" t="s">
        <v>1222</v>
      </c>
      <c r="BE11" t="s">
        <v>1124</v>
      </c>
      <c r="BG11">
        <v>9</v>
      </c>
      <c r="BH11" t="s">
        <v>1078</v>
      </c>
      <c r="BI11" t="s">
        <v>1147</v>
      </c>
      <c r="BJ11" t="s">
        <v>1145</v>
      </c>
      <c r="BK11" t="s">
        <v>1125</v>
      </c>
      <c r="BM11" s="38">
        <v>9</v>
      </c>
      <c r="BN11" s="38" t="s">
        <v>1135</v>
      </c>
      <c r="BO11" s="38" t="s">
        <v>1189</v>
      </c>
      <c r="BP11" s="38" t="s">
        <v>1190</v>
      </c>
      <c r="BQ11" s="38" t="s">
        <v>1185</v>
      </c>
    </row>
    <row r="12" spans="1:69" x14ac:dyDescent="0.25">
      <c r="A12">
        <v>10</v>
      </c>
      <c r="B12" s="4" t="s">
        <v>780</v>
      </c>
      <c r="C12">
        <v>148</v>
      </c>
      <c r="E12" s="38">
        <v>10</v>
      </c>
      <c r="F12" s="39" t="s">
        <v>489</v>
      </c>
      <c r="G12" s="42">
        <v>3219</v>
      </c>
      <c r="I12" s="38">
        <v>10</v>
      </c>
      <c r="J12" s="41" t="s">
        <v>474</v>
      </c>
      <c r="K12" s="38">
        <v>28.88</v>
      </c>
      <c r="M12">
        <v>10</v>
      </c>
      <c r="N12" s="4" t="s">
        <v>735</v>
      </c>
      <c r="O12">
        <v>3</v>
      </c>
      <c r="P12">
        <v>15</v>
      </c>
      <c r="R12">
        <v>10</v>
      </c>
      <c r="S12" s="4" t="s">
        <v>1077</v>
      </c>
      <c r="T12">
        <v>572</v>
      </c>
      <c r="U12">
        <v>57.2</v>
      </c>
      <c r="V12" t="s">
        <v>1090</v>
      </c>
      <c r="X12">
        <v>10</v>
      </c>
      <c r="Y12" s="55" t="s">
        <v>1082</v>
      </c>
      <c r="Z12" s="48" t="s">
        <v>1100</v>
      </c>
      <c r="AA12" t="s">
        <v>1101</v>
      </c>
      <c r="AB12" t="s">
        <v>1113</v>
      </c>
      <c r="AD12">
        <v>10</v>
      </c>
      <c r="AE12" s="4" t="s">
        <v>483</v>
      </c>
      <c r="AF12">
        <v>156</v>
      </c>
      <c r="AH12">
        <v>10</v>
      </c>
      <c r="AI12" s="4" t="s">
        <v>620</v>
      </c>
      <c r="AJ12">
        <v>8</v>
      </c>
      <c r="AL12">
        <v>10</v>
      </c>
      <c r="AM12" s="21" t="s">
        <v>928</v>
      </c>
      <c r="AN12">
        <v>14.47</v>
      </c>
      <c r="AP12">
        <v>10</v>
      </c>
      <c r="AQ12" s="21" t="s">
        <v>884</v>
      </c>
      <c r="AR12">
        <v>1</v>
      </c>
      <c r="AT12">
        <v>10</v>
      </c>
      <c r="AU12" s="4" t="s">
        <v>620</v>
      </c>
      <c r="AV12">
        <v>85</v>
      </c>
      <c r="AX12">
        <v>10</v>
      </c>
      <c r="AY12" s="4" t="s">
        <v>735</v>
      </c>
      <c r="AZ12">
        <v>8</v>
      </c>
      <c r="BB12">
        <v>10</v>
      </c>
      <c r="BC12" t="s">
        <v>1118</v>
      </c>
      <c r="BD12" t="s">
        <v>1223</v>
      </c>
      <c r="BE12" t="s">
        <v>1190</v>
      </c>
      <c r="BG12">
        <v>10</v>
      </c>
      <c r="BH12" t="s">
        <v>1144</v>
      </c>
      <c r="BI12" t="s">
        <v>1146</v>
      </c>
      <c r="BJ12" t="s">
        <v>1145</v>
      </c>
      <c r="BK12" t="s">
        <v>1125</v>
      </c>
      <c r="BM12">
        <v>10</v>
      </c>
      <c r="BN12" t="s">
        <v>1078</v>
      </c>
      <c r="BO12" t="s">
        <v>1186</v>
      </c>
      <c r="BP12" t="s">
        <v>1101</v>
      </c>
      <c r="BQ12" t="s">
        <v>1113</v>
      </c>
    </row>
    <row r="13" spans="1:69" x14ac:dyDescent="0.25">
      <c r="A13">
        <v>11</v>
      </c>
      <c r="B13" s="4" t="s">
        <v>632</v>
      </c>
      <c r="C13">
        <v>142</v>
      </c>
      <c r="E13">
        <v>11</v>
      </c>
      <c r="F13" s="4" t="s">
        <v>886</v>
      </c>
      <c r="G13" s="37">
        <v>3133</v>
      </c>
      <c r="I13">
        <v>11</v>
      </c>
      <c r="J13" s="4" t="s">
        <v>620</v>
      </c>
      <c r="K13">
        <v>28.69</v>
      </c>
      <c r="M13">
        <v>11</v>
      </c>
      <c r="N13" s="4" t="s">
        <v>691</v>
      </c>
      <c r="O13">
        <v>3</v>
      </c>
      <c r="P13">
        <v>6</v>
      </c>
      <c r="S13" s="4"/>
      <c r="X13">
        <v>11</v>
      </c>
      <c r="Y13" s="4" t="s">
        <v>1116</v>
      </c>
      <c r="Z13">
        <v>141</v>
      </c>
      <c r="AA13" t="s">
        <v>1117</v>
      </c>
      <c r="AB13" t="s">
        <v>1112</v>
      </c>
      <c r="AD13" s="38">
        <v>11</v>
      </c>
      <c r="AE13" s="41" t="s">
        <v>474</v>
      </c>
      <c r="AF13" s="38">
        <v>152</v>
      </c>
      <c r="AH13">
        <v>11</v>
      </c>
      <c r="AI13" s="4" t="s">
        <v>558</v>
      </c>
      <c r="AJ13">
        <v>7</v>
      </c>
      <c r="AL13">
        <v>11</v>
      </c>
      <c r="AM13" s="4" t="s">
        <v>935</v>
      </c>
      <c r="AN13">
        <v>14.73</v>
      </c>
      <c r="AP13">
        <v>11</v>
      </c>
      <c r="AQ13" s="4" t="s">
        <v>949</v>
      </c>
      <c r="AR13">
        <v>1</v>
      </c>
      <c r="AT13">
        <v>11</v>
      </c>
      <c r="AU13" s="4" t="s">
        <v>872</v>
      </c>
      <c r="AV13">
        <v>81</v>
      </c>
      <c r="AX13">
        <v>11</v>
      </c>
      <c r="AY13" s="4" t="s">
        <v>478</v>
      </c>
      <c r="AZ13">
        <v>7</v>
      </c>
      <c r="BB13" s="38"/>
      <c r="BC13" s="38"/>
      <c r="BD13" s="38"/>
      <c r="BE13" s="38"/>
      <c r="BG13" s="38">
        <v>11</v>
      </c>
      <c r="BH13" s="38" t="s">
        <v>1136</v>
      </c>
      <c r="BI13" s="38" t="s">
        <v>977</v>
      </c>
      <c r="BJ13" s="38" t="s">
        <v>975</v>
      </c>
      <c r="BK13" s="38" t="s">
        <v>1108</v>
      </c>
      <c r="BM13">
        <v>11</v>
      </c>
      <c r="BN13" t="s">
        <v>1119</v>
      </c>
      <c r="BO13" t="s">
        <v>1187</v>
      </c>
      <c r="BP13" t="s">
        <v>1153</v>
      </c>
      <c r="BQ13" t="s">
        <v>1113</v>
      </c>
    </row>
    <row r="14" spans="1:69" x14ac:dyDescent="0.25">
      <c r="A14">
        <v>12</v>
      </c>
      <c r="B14" s="4" t="s">
        <v>735</v>
      </c>
      <c r="C14">
        <v>141</v>
      </c>
      <c r="E14">
        <v>12</v>
      </c>
      <c r="F14" s="4" t="s">
        <v>674</v>
      </c>
      <c r="G14" s="37">
        <v>3078</v>
      </c>
      <c r="I14">
        <v>12</v>
      </c>
      <c r="J14" s="4" t="s">
        <v>694</v>
      </c>
      <c r="K14">
        <v>28.46</v>
      </c>
      <c r="M14">
        <v>12</v>
      </c>
      <c r="N14" s="4" t="s">
        <v>716</v>
      </c>
      <c r="O14">
        <v>3</v>
      </c>
      <c r="P14">
        <v>6</v>
      </c>
      <c r="S14" s="4"/>
      <c r="X14">
        <v>12</v>
      </c>
      <c r="Y14" s="2" t="s">
        <v>1104</v>
      </c>
      <c r="Z14" s="48">
        <v>140</v>
      </c>
      <c r="AA14" t="s">
        <v>1084</v>
      </c>
      <c r="AB14" t="s">
        <v>1112</v>
      </c>
      <c r="AD14">
        <v>12</v>
      </c>
      <c r="AE14" s="4" t="s">
        <v>851</v>
      </c>
      <c r="AF14">
        <v>150</v>
      </c>
      <c r="AH14">
        <v>12</v>
      </c>
      <c r="AI14" s="21" t="s">
        <v>598</v>
      </c>
      <c r="AJ14">
        <v>6</v>
      </c>
      <c r="AL14">
        <v>12</v>
      </c>
      <c r="AM14" s="21" t="s">
        <v>632</v>
      </c>
      <c r="AN14">
        <v>14.98</v>
      </c>
      <c r="AT14">
        <v>12</v>
      </c>
      <c r="AU14" s="4" t="s">
        <v>869</v>
      </c>
      <c r="AV14">
        <v>74</v>
      </c>
      <c r="AX14">
        <v>12</v>
      </c>
      <c r="AY14" s="4" t="s">
        <v>674</v>
      </c>
      <c r="AZ14">
        <v>6</v>
      </c>
      <c r="BG14">
        <v>12</v>
      </c>
      <c r="BH14" t="s">
        <v>1118</v>
      </c>
      <c r="BI14" t="s">
        <v>1137</v>
      </c>
      <c r="BJ14" t="s">
        <v>1087</v>
      </c>
      <c r="BK14" t="s">
        <v>1171</v>
      </c>
    </row>
    <row r="15" spans="1:69" x14ac:dyDescent="0.25">
      <c r="A15">
        <v>13</v>
      </c>
      <c r="B15" s="4" t="s">
        <v>869</v>
      </c>
      <c r="C15">
        <v>137</v>
      </c>
      <c r="E15">
        <v>13</v>
      </c>
      <c r="F15" s="4" t="s">
        <v>869</v>
      </c>
      <c r="G15" s="37">
        <v>2654</v>
      </c>
      <c r="I15">
        <v>13</v>
      </c>
      <c r="J15" s="4" t="s">
        <v>562</v>
      </c>
      <c r="K15">
        <v>27.14</v>
      </c>
      <c r="M15">
        <v>13</v>
      </c>
      <c r="N15" s="2" t="s">
        <v>473</v>
      </c>
      <c r="O15">
        <v>3</v>
      </c>
      <c r="P15">
        <v>3</v>
      </c>
      <c r="S15" s="2"/>
      <c r="X15">
        <v>13</v>
      </c>
      <c r="Y15" s="4" t="s">
        <v>1082</v>
      </c>
      <c r="Z15" s="48" t="s">
        <v>1207</v>
      </c>
      <c r="AA15" t="s">
        <v>1079</v>
      </c>
      <c r="AB15" t="s">
        <v>1128</v>
      </c>
      <c r="AD15">
        <v>13</v>
      </c>
      <c r="AE15" s="4" t="s">
        <v>691</v>
      </c>
      <c r="AF15">
        <v>119</v>
      </c>
      <c r="AH15">
        <v>13</v>
      </c>
      <c r="AI15" s="4" t="s">
        <v>691</v>
      </c>
      <c r="AJ15">
        <v>5</v>
      </c>
      <c r="AL15">
        <v>13</v>
      </c>
      <c r="AM15" s="4" t="s">
        <v>633</v>
      </c>
      <c r="AN15">
        <v>15.92</v>
      </c>
      <c r="AT15">
        <v>13</v>
      </c>
      <c r="AU15" s="4" t="s">
        <v>736</v>
      </c>
      <c r="AV15">
        <v>72</v>
      </c>
      <c r="AX15">
        <v>13</v>
      </c>
      <c r="AY15" s="4" t="s">
        <v>921</v>
      </c>
      <c r="AZ15">
        <v>6</v>
      </c>
      <c r="BG15">
        <v>13</v>
      </c>
      <c r="BH15" t="s">
        <v>1119</v>
      </c>
      <c r="BI15" t="s">
        <v>1138</v>
      </c>
      <c r="BJ15" t="s">
        <v>1079</v>
      </c>
      <c r="BK15" t="s">
        <v>1139</v>
      </c>
    </row>
    <row r="16" spans="1:69" x14ac:dyDescent="0.25">
      <c r="A16">
        <v>14</v>
      </c>
      <c r="B16" s="4" t="s">
        <v>763</v>
      </c>
      <c r="C16">
        <v>127</v>
      </c>
      <c r="E16">
        <v>14</v>
      </c>
      <c r="F16" s="4" t="s">
        <v>630</v>
      </c>
      <c r="G16" s="37">
        <v>2420</v>
      </c>
      <c r="I16">
        <v>14</v>
      </c>
      <c r="J16" s="4" t="s">
        <v>630</v>
      </c>
      <c r="K16">
        <v>25.74</v>
      </c>
      <c r="M16">
        <v>14</v>
      </c>
      <c r="N16" s="21" t="s">
        <v>632</v>
      </c>
      <c r="O16">
        <v>2</v>
      </c>
      <c r="P16">
        <v>14</v>
      </c>
      <c r="S16" s="21"/>
      <c r="X16">
        <v>14</v>
      </c>
      <c r="Y16" s="52" t="s">
        <v>1080</v>
      </c>
      <c r="Z16" s="50">
        <v>138</v>
      </c>
      <c r="AA16" s="50" t="s">
        <v>1081</v>
      </c>
      <c r="AB16" s="50" t="s">
        <v>1128</v>
      </c>
      <c r="AD16">
        <v>14</v>
      </c>
      <c r="AE16" s="4" t="s">
        <v>959</v>
      </c>
      <c r="AF16">
        <v>113</v>
      </c>
      <c r="AH16" s="38">
        <v>14</v>
      </c>
      <c r="AI16" s="40" t="s">
        <v>548</v>
      </c>
      <c r="AJ16" s="38">
        <v>5</v>
      </c>
      <c r="AL16">
        <v>14</v>
      </c>
      <c r="AM16" s="4" t="s">
        <v>703</v>
      </c>
      <c r="AN16">
        <v>16.11</v>
      </c>
      <c r="AT16" s="38">
        <v>14</v>
      </c>
      <c r="AU16" s="40" t="s">
        <v>516</v>
      </c>
      <c r="AV16" s="38">
        <v>71</v>
      </c>
      <c r="AX16">
        <v>14</v>
      </c>
      <c r="AY16" s="4" t="s">
        <v>755</v>
      </c>
      <c r="AZ16">
        <v>6</v>
      </c>
      <c r="BG16">
        <v>14</v>
      </c>
      <c r="BH16" t="s">
        <v>1165</v>
      </c>
      <c r="BI16" t="s">
        <v>1164</v>
      </c>
      <c r="BJ16" t="s">
        <v>1166</v>
      </c>
      <c r="BK16" t="s">
        <v>1113</v>
      </c>
    </row>
    <row r="17" spans="1:63" x14ac:dyDescent="0.25">
      <c r="A17">
        <v>15</v>
      </c>
      <c r="B17" s="4" t="s">
        <v>674</v>
      </c>
      <c r="C17">
        <v>123</v>
      </c>
      <c r="E17">
        <v>15</v>
      </c>
      <c r="F17" s="4" t="s">
        <v>908</v>
      </c>
      <c r="G17" s="37">
        <v>2360</v>
      </c>
      <c r="I17">
        <v>15</v>
      </c>
      <c r="J17" s="4" t="s">
        <v>817</v>
      </c>
      <c r="K17">
        <v>25.69</v>
      </c>
      <c r="M17" s="38">
        <v>15</v>
      </c>
      <c r="N17" s="40" t="s">
        <v>550</v>
      </c>
      <c r="O17" s="38">
        <v>2</v>
      </c>
      <c r="P17" s="38">
        <v>13</v>
      </c>
      <c r="R17" s="38"/>
      <c r="S17" s="40"/>
      <c r="T17" s="38"/>
      <c r="U17" s="38"/>
      <c r="X17">
        <v>15</v>
      </c>
      <c r="Y17" s="4" t="s">
        <v>1195</v>
      </c>
      <c r="Z17" s="48">
        <v>137</v>
      </c>
      <c r="AA17" t="s">
        <v>1153</v>
      </c>
      <c r="AB17" t="s">
        <v>1113</v>
      </c>
      <c r="AC17" s="38"/>
      <c r="AD17">
        <v>15</v>
      </c>
      <c r="AE17" s="4" t="s">
        <v>727</v>
      </c>
      <c r="AF17">
        <v>111</v>
      </c>
      <c r="AH17">
        <v>15</v>
      </c>
      <c r="AI17" s="4" t="s">
        <v>756</v>
      </c>
      <c r="AJ17">
        <v>5</v>
      </c>
      <c r="AL17">
        <v>15</v>
      </c>
      <c r="AM17" s="4" t="s">
        <v>598</v>
      </c>
      <c r="AN17">
        <v>16.440000000000001</v>
      </c>
      <c r="AT17" s="38">
        <v>15</v>
      </c>
      <c r="AU17" s="40" t="s">
        <v>550</v>
      </c>
      <c r="AV17" s="38">
        <v>71</v>
      </c>
      <c r="AX17">
        <v>15</v>
      </c>
      <c r="AY17" s="4" t="s">
        <v>612</v>
      </c>
      <c r="AZ17">
        <v>5</v>
      </c>
      <c r="BG17">
        <v>15</v>
      </c>
      <c r="BH17" t="s">
        <v>1148</v>
      </c>
      <c r="BI17" t="s">
        <v>1149</v>
      </c>
      <c r="BJ17" t="s">
        <v>1133</v>
      </c>
      <c r="BK17" t="s">
        <v>1113</v>
      </c>
    </row>
    <row r="18" spans="1:63" x14ac:dyDescent="0.25">
      <c r="A18">
        <v>16</v>
      </c>
      <c r="B18" s="4" t="s">
        <v>872</v>
      </c>
      <c r="C18">
        <v>121</v>
      </c>
      <c r="E18">
        <v>16</v>
      </c>
      <c r="F18" s="4" t="s">
        <v>780</v>
      </c>
      <c r="G18" s="37">
        <v>2312</v>
      </c>
      <c r="I18">
        <v>16</v>
      </c>
      <c r="J18" s="4" t="s">
        <v>959</v>
      </c>
      <c r="K18">
        <v>25.59</v>
      </c>
      <c r="M18">
        <v>16</v>
      </c>
      <c r="N18" s="4" t="s">
        <v>774</v>
      </c>
      <c r="O18">
        <v>2</v>
      </c>
      <c r="P18">
        <v>13</v>
      </c>
      <c r="S18" s="4"/>
      <c r="X18">
        <v>16</v>
      </c>
      <c r="Y18" s="4" t="s">
        <v>1082</v>
      </c>
      <c r="Z18" s="48">
        <v>137</v>
      </c>
      <c r="AA18" t="s">
        <v>1197</v>
      </c>
      <c r="AB18" t="s">
        <v>1113</v>
      </c>
      <c r="AD18" s="38">
        <v>16</v>
      </c>
      <c r="AE18" s="40" t="s">
        <v>548</v>
      </c>
      <c r="AF18" s="38">
        <v>108</v>
      </c>
      <c r="AH18">
        <v>16</v>
      </c>
      <c r="AI18" s="4" t="s">
        <v>694</v>
      </c>
      <c r="AJ18">
        <v>4</v>
      </c>
      <c r="AL18">
        <v>16</v>
      </c>
      <c r="AM18" s="4" t="s">
        <v>884</v>
      </c>
      <c r="AN18">
        <v>16.47</v>
      </c>
      <c r="AT18">
        <v>16</v>
      </c>
      <c r="AU18" s="4" t="s">
        <v>709</v>
      </c>
      <c r="AV18">
        <v>68</v>
      </c>
      <c r="AX18">
        <v>16</v>
      </c>
      <c r="AY18" s="4" t="s">
        <v>929</v>
      </c>
      <c r="AZ18">
        <v>5</v>
      </c>
      <c r="BG18">
        <v>16</v>
      </c>
      <c r="BH18" t="s">
        <v>1151</v>
      </c>
      <c r="BI18" t="s">
        <v>1150</v>
      </c>
      <c r="BJ18" t="s">
        <v>1085</v>
      </c>
      <c r="BK18" t="s">
        <v>1108</v>
      </c>
    </row>
    <row r="19" spans="1:63" x14ac:dyDescent="0.25">
      <c r="A19">
        <v>17</v>
      </c>
      <c r="B19" s="4" t="s">
        <v>673</v>
      </c>
      <c r="C19">
        <v>113</v>
      </c>
      <c r="E19">
        <v>17</v>
      </c>
      <c r="F19" s="4" t="s">
        <v>483</v>
      </c>
      <c r="G19" s="37">
        <v>2305</v>
      </c>
      <c r="I19">
        <v>17</v>
      </c>
      <c r="J19" s="4" t="s">
        <v>674</v>
      </c>
      <c r="K19">
        <v>25.23</v>
      </c>
      <c r="M19">
        <v>17</v>
      </c>
      <c r="N19" s="4" t="s">
        <v>630</v>
      </c>
      <c r="O19">
        <v>2</v>
      </c>
      <c r="P19">
        <v>12</v>
      </c>
      <c r="S19" s="4"/>
      <c r="X19">
        <v>17</v>
      </c>
      <c r="Y19" s="52" t="s">
        <v>1165</v>
      </c>
      <c r="Z19" s="50">
        <v>135</v>
      </c>
      <c r="AA19" s="50" t="s">
        <v>1196</v>
      </c>
      <c r="AB19" s="50" t="s">
        <v>1181</v>
      </c>
      <c r="AD19">
        <v>17</v>
      </c>
      <c r="AE19" s="4" t="s">
        <v>694</v>
      </c>
      <c r="AF19">
        <v>101</v>
      </c>
      <c r="AH19">
        <v>17</v>
      </c>
      <c r="AI19" s="4" t="s">
        <v>865</v>
      </c>
      <c r="AJ19">
        <v>4</v>
      </c>
      <c r="AL19">
        <v>17</v>
      </c>
      <c r="AM19" s="4" t="s">
        <v>709</v>
      </c>
      <c r="AN19">
        <v>16.72</v>
      </c>
      <c r="AT19">
        <v>17</v>
      </c>
      <c r="AU19" s="4" t="s">
        <v>632</v>
      </c>
      <c r="AV19">
        <v>55</v>
      </c>
      <c r="AX19">
        <v>17</v>
      </c>
      <c r="AY19" s="4" t="s">
        <v>753</v>
      </c>
      <c r="AZ19">
        <v>5</v>
      </c>
      <c r="BG19">
        <v>17</v>
      </c>
      <c r="BH19" t="s">
        <v>1159</v>
      </c>
      <c r="BI19" t="s">
        <v>1158</v>
      </c>
      <c r="BJ19" t="s">
        <v>1142</v>
      </c>
      <c r="BK19" t="s">
        <v>1110</v>
      </c>
    </row>
    <row r="20" spans="1:63" x14ac:dyDescent="0.25">
      <c r="A20">
        <v>18</v>
      </c>
      <c r="B20" s="4" t="s">
        <v>736</v>
      </c>
      <c r="C20">
        <v>111</v>
      </c>
      <c r="E20">
        <v>18</v>
      </c>
      <c r="F20" s="4" t="s">
        <v>488</v>
      </c>
      <c r="G20" s="37">
        <v>2222</v>
      </c>
      <c r="I20" s="38">
        <v>18</v>
      </c>
      <c r="J20" s="40" t="s">
        <v>509</v>
      </c>
      <c r="K20" s="38">
        <v>24.94</v>
      </c>
      <c r="M20">
        <v>18</v>
      </c>
      <c r="N20" s="2" t="s">
        <v>869</v>
      </c>
      <c r="O20">
        <v>2</v>
      </c>
      <c r="P20">
        <v>12</v>
      </c>
      <c r="S20" s="2"/>
      <c r="X20">
        <v>18</v>
      </c>
      <c r="Y20" s="52" t="s">
        <v>1198</v>
      </c>
      <c r="Z20" s="53" t="s">
        <v>1208</v>
      </c>
      <c r="AA20" s="50" t="s">
        <v>1199</v>
      </c>
      <c r="AB20" s="50" t="s">
        <v>1106</v>
      </c>
      <c r="AD20">
        <v>18</v>
      </c>
      <c r="AE20" s="4" t="s">
        <v>571</v>
      </c>
      <c r="AF20">
        <v>100</v>
      </c>
      <c r="AH20">
        <v>18</v>
      </c>
      <c r="AI20" s="2" t="s">
        <v>703</v>
      </c>
      <c r="AJ20">
        <v>4</v>
      </c>
      <c r="AL20">
        <v>18</v>
      </c>
      <c r="AM20" s="21" t="s">
        <v>915</v>
      </c>
      <c r="AN20">
        <v>16.809999999999999</v>
      </c>
      <c r="AT20">
        <v>18</v>
      </c>
      <c r="AU20" s="4" t="s">
        <v>908</v>
      </c>
      <c r="AV20">
        <v>54</v>
      </c>
      <c r="AX20">
        <v>18</v>
      </c>
      <c r="AY20" s="4" t="s">
        <v>793</v>
      </c>
      <c r="AZ20">
        <v>4</v>
      </c>
      <c r="BC20" s="20"/>
      <c r="BG20">
        <v>18</v>
      </c>
      <c r="BH20" t="s">
        <v>1160</v>
      </c>
      <c r="BI20" t="s">
        <v>1156</v>
      </c>
      <c r="BJ20" t="s">
        <v>1161</v>
      </c>
      <c r="BK20" t="s">
        <v>1154</v>
      </c>
    </row>
    <row r="21" spans="1:63" x14ac:dyDescent="0.25">
      <c r="A21">
        <v>19</v>
      </c>
      <c r="B21" s="4" t="s">
        <v>908</v>
      </c>
      <c r="C21">
        <v>111</v>
      </c>
      <c r="E21" s="38">
        <v>19</v>
      </c>
      <c r="F21" s="40" t="s">
        <v>550</v>
      </c>
      <c r="G21" s="42">
        <v>2167</v>
      </c>
      <c r="I21">
        <v>19</v>
      </c>
      <c r="J21" s="4" t="s">
        <v>735</v>
      </c>
      <c r="K21">
        <v>24.47</v>
      </c>
      <c r="M21">
        <v>19</v>
      </c>
      <c r="N21" s="4" t="s">
        <v>886</v>
      </c>
      <c r="O21">
        <v>2</v>
      </c>
      <c r="P21">
        <v>11</v>
      </c>
      <c r="S21" s="4"/>
      <c r="X21">
        <v>19</v>
      </c>
      <c r="Y21" s="52" t="s">
        <v>1118</v>
      </c>
      <c r="Z21" s="53">
        <v>132</v>
      </c>
      <c r="AA21" s="50" t="s">
        <v>1190</v>
      </c>
      <c r="AB21" s="50" t="s">
        <v>1134</v>
      </c>
      <c r="AD21">
        <v>19</v>
      </c>
      <c r="AE21" s="4" t="s">
        <v>581</v>
      </c>
      <c r="AF21">
        <v>94</v>
      </c>
      <c r="AH21">
        <v>19</v>
      </c>
      <c r="AI21" s="4" t="s">
        <v>645</v>
      </c>
      <c r="AJ21">
        <v>4</v>
      </c>
      <c r="AL21">
        <v>19</v>
      </c>
      <c r="AM21" s="4" t="s">
        <v>694</v>
      </c>
      <c r="AN21">
        <v>17.260000000000002</v>
      </c>
      <c r="AT21">
        <v>19</v>
      </c>
      <c r="AU21" s="4" t="s">
        <v>934</v>
      </c>
      <c r="AV21">
        <v>54</v>
      </c>
      <c r="AX21">
        <v>19</v>
      </c>
      <c r="AY21" s="21" t="s">
        <v>605</v>
      </c>
      <c r="AZ21">
        <v>4</v>
      </c>
      <c r="BC21" s="38"/>
      <c r="BD21" s="38"/>
      <c r="BE21" s="38"/>
      <c r="BG21">
        <v>19</v>
      </c>
      <c r="BH21" t="s">
        <v>1078</v>
      </c>
      <c r="BI21" s="49" t="s">
        <v>1167</v>
      </c>
      <c r="BJ21" t="s">
        <v>1089</v>
      </c>
      <c r="BK21" t="s">
        <v>1111</v>
      </c>
    </row>
    <row r="22" spans="1:63" x14ac:dyDescent="0.25">
      <c r="A22" s="38">
        <v>20</v>
      </c>
      <c r="B22" s="40" t="s">
        <v>516</v>
      </c>
      <c r="C22" s="38">
        <v>104</v>
      </c>
      <c r="E22">
        <v>20</v>
      </c>
      <c r="F22" s="4" t="s">
        <v>673</v>
      </c>
      <c r="G22" s="37">
        <v>2124</v>
      </c>
      <c r="I22">
        <v>20</v>
      </c>
      <c r="J22" s="4" t="s">
        <v>716</v>
      </c>
      <c r="K22">
        <v>24.4</v>
      </c>
      <c r="M22" s="38">
        <v>20</v>
      </c>
      <c r="N22" s="40" t="s">
        <v>474</v>
      </c>
      <c r="O22" s="38">
        <v>2</v>
      </c>
      <c r="P22" s="38">
        <v>10</v>
      </c>
      <c r="R22" s="38"/>
      <c r="S22" s="40"/>
      <c r="T22" s="38"/>
      <c r="U22" s="38"/>
      <c r="X22">
        <v>20</v>
      </c>
      <c r="Y22" s="52" t="s">
        <v>1205</v>
      </c>
      <c r="Z22" s="53">
        <v>132</v>
      </c>
      <c r="AA22" s="50" t="s">
        <v>1087</v>
      </c>
      <c r="AB22" s="50" t="s">
        <v>1128</v>
      </c>
      <c r="AC22" s="38"/>
      <c r="AD22" s="38">
        <v>20</v>
      </c>
      <c r="AE22" s="40" t="s">
        <v>509</v>
      </c>
      <c r="AF22" s="38">
        <v>86</v>
      </c>
      <c r="AH22">
        <v>20</v>
      </c>
      <c r="AI22" s="4" t="s">
        <v>609</v>
      </c>
      <c r="AJ22">
        <v>4</v>
      </c>
      <c r="AL22">
        <v>20</v>
      </c>
      <c r="AM22" s="4" t="s">
        <v>919</v>
      </c>
      <c r="AN22">
        <v>17.55</v>
      </c>
      <c r="AT22">
        <v>20</v>
      </c>
      <c r="AU22" s="4" t="s">
        <v>942</v>
      </c>
      <c r="AV22">
        <v>52</v>
      </c>
      <c r="AX22">
        <v>20</v>
      </c>
      <c r="AY22" s="4" t="s">
        <v>925</v>
      </c>
      <c r="AZ22">
        <v>4</v>
      </c>
      <c r="BG22">
        <v>20</v>
      </c>
      <c r="BH22" t="s">
        <v>1078</v>
      </c>
      <c r="BI22" t="s">
        <v>1168</v>
      </c>
      <c r="BJ22" t="s">
        <v>1089</v>
      </c>
      <c r="BK22" t="s">
        <v>1112</v>
      </c>
    </row>
    <row r="23" spans="1:63" x14ac:dyDescent="0.25">
      <c r="A23">
        <v>21</v>
      </c>
      <c r="B23" s="4" t="s">
        <v>851</v>
      </c>
      <c r="C23">
        <v>102</v>
      </c>
      <c r="E23" s="38">
        <v>21</v>
      </c>
      <c r="F23" s="40" t="s">
        <v>509</v>
      </c>
      <c r="G23" s="42">
        <v>2070</v>
      </c>
      <c r="I23">
        <v>21</v>
      </c>
      <c r="J23" s="4" t="s">
        <v>673</v>
      </c>
      <c r="K23">
        <v>23.87</v>
      </c>
      <c r="M23" s="38">
        <v>21</v>
      </c>
      <c r="N23" s="40" t="s">
        <v>509</v>
      </c>
      <c r="O23" s="38">
        <v>2</v>
      </c>
      <c r="P23" s="38">
        <v>8</v>
      </c>
      <c r="R23" s="38"/>
      <c r="S23" s="40"/>
      <c r="T23" s="38"/>
      <c r="U23" s="38"/>
      <c r="X23">
        <v>21</v>
      </c>
      <c r="Y23" s="4" t="s">
        <v>1082</v>
      </c>
      <c r="Z23" s="48">
        <v>130</v>
      </c>
      <c r="AA23" t="s">
        <v>1124</v>
      </c>
      <c r="AB23" t="s">
        <v>1111</v>
      </c>
      <c r="AC23" s="38"/>
      <c r="AD23">
        <v>21</v>
      </c>
      <c r="AE23" s="4" t="s">
        <v>632</v>
      </c>
      <c r="AF23">
        <v>84</v>
      </c>
      <c r="AH23">
        <v>21</v>
      </c>
      <c r="AI23" s="4" t="s">
        <v>556</v>
      </c>
      <c r="AJ23">
        <v>4</v>
      </c>
      <c r="AL23">
        <v>21</v>
      </c>
      <c r="AM23" s="4" t="s">
        <v>730</v>
      </c>
      <c r="AN23">
        <v>18.27</v>
      </c>
      <c r="AT23" s="38">
        <v>21</v>
      </c>
      <c r="AU23" s="40" t="s">
        <v>509</v>
      </c>
      <c r="AV23" s="38">
        <v>49</v>
      </c>
      <c r="AX23">
        <v>21</v>
      </c>
      <c r="AY23" s="4" t="s">
        <v>562</v>
      </c>
      <c r="AZ23">
        <v>2</v>
      </c>
      <c r="BG23">
        <v>21</v>
      </c>
      <c r="BH23" t="s">
        <v>1119</v>
      </c>
      <c r="BI23" t="s">
        <v>1152</v>
      </c>
      <c r="BJ23" t="s">
        <v>1153</v>
      </c>
      <c r="BK23" t="s">
        <v>1154</v>
      </c>
    </row>
    <row r="24" spans="1:63" x14ac:dyDescent="0.25">
      <c r="A24">
        <v>22</v>
      </c>
      <c r="B24" s="4" t="s">
        <v>558</v>
      </c>
      <c r="C24">
        <v>100</v>
      </c>
      <c r="E24">
        <v>22</v>
      </c>
      <c r="F24" s="4" t="s">
        <v>736</v>
      </c>
      <c r="G24" s="37">
        <v>2032</v>
      </c>
      <c r="I24">
        <v>22</v>
      </c>
      <c r="J24" s="4" t="s">
        <v>632</v>
      </c>
      <c r="K24">
        <v>23.7</v>
      </c>
      <c r="M24">
        <v>22</v>
      </c>
      <c r="N24" s="4" t="s">
        <v>851</v>
      </c>
      <c r="O24">
        <v>2</v>
      </c>
      <c r="P24">
        <v>7</v>
      </c>
      <c r="S24" s="4"/>
      <c r="X24">
        <v>22</v>
      </c>
      <c r="Y24" s="4" t="s">
        <v>1174</v>
      </c>
      <c r="Z24" s="48">
        <v>130</v>
      </c>
      <c r="AA24" s="50" t="s">
        <v>1089</v>
      </c>
      <c r="AB24" s="50" t="s">
        <v>1181</v>
      </c>
      <c r="AD24">
        <v>22</v>
      </c>
      <c r="AE24" s="4" t="s">
        <v>638</v>
      </c>
      <c r="AF24">
        <v>83</v>
      </c>
      <c r="AH24">
        <v>22</v>
      </c>
      <c r="AI24" s="4" t="s">
        <v>571</v>
      </c>
      <c r="AJ24">
        <v>3</v>
      </c>
      <c r="AL24">
        <v>22</v>
      </c>
      <c r="AM24" s="4" t="s">
        <v>483</v>
      </c>
      <c r="AN24">
        <v>18.77</v>
      </c>
      <c r="AT24">
        <v>22</v>
      </c>
      <c r="AU24" s="4" t="s">
        <v>558</v>
      </c>
      <c r="AV24">
        <v>47</v>
      </c>
      <c r="AX24" s="38">
        <v>22</v>
      </c>
      <c r="AY24" s="39" t="s">
        <v>489</v>
      </c>
      <c r="AZ24" s="38">
        <v>2</v>
      </c>
      <c r="BG24">
        <v>22</v>
      </c>
      <c r="BH24" t="s">
        <v>1160</v>
      </c>
      <c r="BI24" t="s">
        <v>1152</v>
      </c>
      <c r="BJ24" t="s">
        <v>1161</v>
      </c>
      <c r="BK24" t="s">
        <v>1112</v>
      </c>
    </row>
    <row r="25" spans="1:63" x14ac:dyDescent="0.25">
      <c r="A25" s="38">
        <v>23</v>
      </c>
      <c r="B25" s="40" t="s">
        <v>509</v>
      </c>
      <c r="C25" s="38">
        <v>100</v>
      </c>
      <c r="E25">
        <v>23</v>
      </c>
      <c r="F25" s="4" t="s">
        <v>921</v>
      </c>
      <c r="G25" s="37">
        <v>1950</v>
      </c>
      <c r="I25">
        <v>23</v>
      </c>
      <c r="J25" s="4" t="s">
        <v>851</v>
      </c>
      <c r="K25">
        <v>22.54</v>
      </c>
      <c r="M25">
        <v>23</v>
      </c>
      <c r="N25" s="4" t="s">
        <v>908</v>
      </c>
      <c r="O25">
        <v>2</v>
      </c>
      <c r="P25">
        <v>7</v>
      </c>
      <c r="S25" s="4"/>
      <c r="X25">
        <v>23</v>
      </c>
      <c r="Y25" s="21" t="s">
        <v>1078</v>
      </c>
      <c r="Z25" s="48">
        <v>129</v>
      </c>
      <c r="AA25" s="50" t="s">
        <v>1194</v>
      </c>
      <c r="AB25" s="50" t="s">
        <v>1111</v>
      </c>
      <c r="AD25">
        <v>23</v>
      </c>
      <c r="AE25" s="4" t="s">
        <v>730</v>
      </c>
      <c r="AF25">
        <v>82</v>
      </c>
      <c r="AH25">
        <v>23</v>
      </c>
      <c r="AI25" s="4" t="s">
        <v>638</v>
      </c>
      <c r="AJ25">
        <v>3</v>
      </c>
      <c r="AL25">
        <v>23</v>
      </c>
      <c r="AM25" s="21" t="s">
        <v>620</v>
      </c>
      <c r="AN25">
        <v>19.84</v>
      </c>
      <c r="AT25">
        <v>23</v>
      </c>
      <c r="AU25" s="4" t="s">
        <v>727</v>
      </c>
      <c r="AV25">
        <v>45</v>
      </c>
      <c r="AX25">
        <v>23</v>
      </c>
      <c r="AY25" s="4" t="s">
        <v>736</v>
      </c>
      <c r="AZ25">
        <v>2</v>
      </c>
      <c r="BG25">
        <v>23</v>
      </c>
      <c r="BH25" t="s">
        <v>1078</v>
      </c>
      <c r="BI25" t="s">
        <v>1169</v>
      </c>
      <c r="BJ25" t="s">
        <v>1089</v>
      </c>
      <c r="BK25" t="s">
        <v>1106</v>
      </c>
    </row>
    <row r="26" spans="1:63" x14ac:dyDescent="0.25">
      <c r="A26">
        <v>24</v>
      </c>
      <c r="B26" s="4" t="s">
        <v>917</v>
      </c>
      <c r="C26">
        <v>96</v>
      </c>
      <c r="E26" s="38">
        <v>24</v>
      </c>
      <c r="F26" s="41" t="s">
        <v>474</v>
      </c>
      <c r="G26" s="42">
        <v>1935</v>
      </c>
      <c r="I26">
        <v>24</v>
      </c>
      <c r="J26" s="4" t="s">
        <v>942</v>
      </c>
      <c r="K26">
        <v>22.28</v>
      </c>
      <c r="M26">
        <v>24</v>
      </c>
      <c r="N26" s="4" t="s">
        <v>477</v>
      </c>
      <c r="O26">
        <v>2</v>
      </c>
      <c r="P26">
        <v>4</v>
      </c>
      <c r="S26" s="4"/>
      <c r="X26">
        <v>24</v>
      </c>
      <c r="Y26" s="54" t="s">
        <v>1078</v>
      </c>
      <c r="Z26" s="53">
        <v>129</v>
      </c>
      <c r="AA26" s="50" t="s">
        <v>1079</v>
      </c>
      <c r="AB26" s="50" t="s">
        <v>1125</v>
      </c>
      <c r="AD26">
        <v>24</v>
      </c>
      <c r="AE26" s="4" t="s">
        <v>756</v>
      </c>
      <c r="AF26">
        <v>79</v>
      </c>
      <c r="AH26">
        <v>24</v>
      </c>
      <c r="AI26" s="4" t="s">
        <v>730</v>
      </c>
      <c r="AJ26">
        <v>3</v>
      </c>
      <c r="AL26">
        <v>24</v>
      </c>
      <c r="AM26" s="4" t="s">
        <v>727</v>
      </c>
      <c r="AN26">
        <v>20.14</v>
      </c>
      <c r="AT26">
        <v>24</v>
      </c>
      <c r="AU26" s="4" t="s">
        <v>673</v>
      </c>
      <c r="AV26">
        <v>44</v>
      </c>
      <c r="AX26">
        <v>24</v>
      </c>
      <c r="AY26" s="4" t="s">
        <v>626</v>
      </c>
      <c r="AZ26">
        <v>2</v>
      </c>
      <c r="BG26">
        <v>24</v>
      </c>
      <c r="BH26" t="s">
        <v>1104</v>
      </c>
      <c r="BI26" t="s">
        <v>1163</v>
      </c>
      <c r="BJ26" t="s">
        <v>1084</v>
      </c>
      <c r="BK26" t="s">
        <v>1154</v>
      </c>
    </row>
    <row r="27" spans="1:63" x14ac:dyDescent="0.25">
      <c r="A27">
        <v>25</v>
      </c>
      <c r="B27" s="4" t="s">
        <v>921</v>
      </c>
      <c r="C27">
        <v>93</v>
      </c>
      <c r="E27">
        <v>25</v>
      </c>
      <c r="F27" s="4" t="s">
        <v>774</v>
      </c>
      <c r="G27" s="37">
        <v>1905</v>
      </c>
      <c r="I27">
        <v>25</v>
      </c>
      <c r="J27" s="4" t="s">
        <v>919</v>
      </c>
      <c r="K27">
        <v>22.24</v>
      </c>
      <c r="M27">
        <v>25</v>
      </c>
      <c r="N27" s="21" t="s">
        <v>580</v>
      </c>
      <c r="O27">
        <v>2</v>
      </c>
      <c r="P27">
        <v>2</v>
      </c>
      <c r="S27" s="21"/>
      <c r="X27">
        <v>25</v>
      </c>
      <c r="Y27" s="54" t="s">
        <v>1078</v>
      </c>
      <c r="Z27" s="53">
        <v>126</v>
      </c>
      <c r="AA27" s="50" t="s">
        <v>1180</v>
      </c>
      <c r="AB27" s="50" t="s">
        <v>1111</v>
      </c>
      <c r="AD27">
        <v>25</v>
      </c>
      <c r="AE27" s="4" t="s">
        <v>865</v>
      </c>
      <c r="AF27">
        <v>76</v>
      </c>
      <c r="AH27">
        <v>25</v>
      </c>
      <c r="AI27" s="21" t="s">
        <v>884</v>
      </c>
      <c r="AJ27">
        <v>3</v>
      </c>
      <c r="AL27">
        <v>25</v>
      </c>
      <c r="AM27" s="4" t="s">
        <v>645</v>
      </c>
      <c r="AN27">
        <v>20.47</v>
      </c>
      <c r="AT27">
        <v>25</v>
      </c>
      <c r="AU27" s="4" t="s">
        <v>784</v>
      </c>
      <c r="AV27">
        <v>44</v>
      </c>
      <c r="AX27">
        <v>25</v>
      </c>
      <c r="AY27" s="4" t="s">
        <v>619</v>
      </c>
      <c r="AZ27">
        <v>2</v>
      </c>
      <c r="BG27">
        <v>25</v>
      </c>
      <c r="BH27" t="s">
        <v>1160</v>
      </c>
      <c r="BI27" t="s">
        <v>1157</v>
      </c>
      <c r="BJ27" t="s">
        <v>1162</v>
      </c>
      <c r="BK27" t="s">
        <v>1128</v>
      </c>
    </row>
    <row r="28" spans="1:63" x14ac:dyDescent="0.25">
      <c r="A28">
        <v>26</v>
      </c>
      <c r="B28" s="4" t="s">
        <v>630</v>
      </c>
      <c r="C28">
        <v>91</v>
      </c>
      <c r="E28">
        <v>26</v>
      </c>
      <c r="F28" s="4" t="s">
        <v>851</v>
      </c>
      <c r="G28" s="37">
        <v>1893</v>
      </c>
      <c r="I28">
        <v>26</v>
      </c>
      <c r="J28" s="4" t="s">
        <v>869</v>
      </c>
      <c r="K28">
        <v>21.4</v>
      </c>
      <c r="M28" s="38">
        <v>26</v>
      </c>
      <c r="N28" s="40" t="s">
        <v>489</v>
      </c>
      <c r="O28" s="38">
        <v>1</v>
      </c>
      <c r="P28" s="38">
        <v>19</v>
      </c>
      <c r="R28" s="38"/>
      <c r="S28" s="40"/>
      <c r="T28" s="38"/>
      <c r="U28" s="38"/>
      <c r="X28">
        <v>26</v>
      </c>
      <c r="Y28" s="52" t="s">
        <v>1077</v>
      </c>
      <c r="Z28" s="53" t="s">
        <v>1209</v>
      </c>
      <c r="AA28" s="50" t="s">
        <v>1202</v>
      </c>
      <c r="AB28" s="50" t="s">
        <v>1128</v>
      </c>
      <c r="AC28" s="38"/>
      <c r="AD28">
        <v>26</v>
      </c>
      <c r="AE28" s="21" t="s">
        <v>633</v>
      </c>
      <c r="AF28">
        <v>76</v>
      </c>
      <c r="AH28">
        <v>26</v>
      </c>
      <c r="AI28" s="4" t="s">
        <v>877</v>
      </c>
      <c r="AJ28">
        <v>3</v>
      </c>
      <c r="AL28" s="38">
        <v>26</v>
      </c>
      <c r="AM28" s="40" t="s">
        <v>474</v>
      </c>
      <c r="AN28" s="38">
        <v>20.75</v>
      </c>
      <c r="AT28">
        <v>26</v>
      </c>
      <c r="AU28" s="4" t="s">
        <v>959</v>
      </c>
      <c r="AV28">
        <v>43</v>
      </c>
      <c r="AX28">
        <v>26</v>
      </c>
      <c r="AY28" s="4" t="s">
        <v>635</v>
      </c>
      <c r="AZ28">
        <v>2</v>
      </c>
    </row>
    <row r="29" spans="1:63" x14ac:dyDescent="0.25">
      <c r="A29">
        <v>27</v>
      </c>
      <c r="B29" s="4" t="s">
        <v>727</v>
      </c>
      <c r="C29">
        <v>91</v>
      </c>
      <c r="E29">
        <v>27</v>
      </c>
      <c r="F29" s="4" t="s">
        <v>763</v>
      </c>
      <c r="G29" s="37">
        <v>1773</v>
      </c>
      <c r="I29">
        <v>27</v>
      </c>
      <c r="J29" s="4" t="s">
        <v>908</v>
      </c>
      <c r="K29">
        <v>20.7</v>
      </c>
      <c r="M29">
        <v>27</v>
      </c>
      <c r="N29" s="4" t="s">
        <v>674</v>
      </c>
      <c r="O29">
        <v>1</v>
      </c>
      <c r="P29">
        <v>15</v>
      </c>
      <c r="S29" s="4"/>
      <c r="X29">
        <v>27</v>
      </c>
      <c r="Y29" s="4" t="s">
        <v>1119</v>
      </c>
      <c r="Z29" s="48">
        <v>125</v>
      </c>
      <c r="AA29" t="s">
        <v>1194</v>
      </c>
      <c r="AB29" t="s">
        <v>1106</v>
      </c>
      <c r="AD29">
        <v>27</v>
      </c>
      <c r="AE29" s="2" t="s">
        <v>703</v>
      </c>
      <c r="AF29">
        <v>75</v>
      </c>
      <c r="AH29">
        <v>27</v>
      </c>
      <c r="AI29" s="4" t="s">
        <v>600</v>
      </c>
      <c r="AJ29">
        <v>3</v>
      </c>
      <c r="AL29">
        <v>27</v>
      </c>
      <c r="AM29" s="4" t="s">
        <v>877</v>
      </c>
      <c r="AN29">
        <v>21.26</v>
      </c>
      <c r="AT29">
        <v>27</v>
      </c>
      <c r="AU29" s="4" t="s">
        <v>478</v>
      </c>
      <c r="AV29">
        <v>39</v>
      </c>
      <c r="AX29">
        <v>27</v>
      </c>
      <c r="AY29" s="4" t="s">
        <v>760</v>
      </c>
      <c r="AZ29">
        <v>2</v>
      </c>
    </row>
    <row r="30" spans="1:63" x14ac:dyDescent="0.25">
      <c r="A30">
        <v>28</v>
      </c>
      <c r="B30" s="4" t="s">
        <v>934</v>
      </c>
      <c r="C30">
        <v>87</v>
      </c>
      <c r="E30">
        <v>28</v>
      </c>
      <c r="F30" s="4" t="s">
        <v>942</v>
      </c>
      <c r="G30" s="37">
        <v>1693</v>
      </c>
      <c r="I30">
        <v>28</v>
      </c>
      <c r="J30" s="4" t="s">
        <v>886</v>
      </c>
      <c r="K30">
        <v>20.61</v>
      </c>
      <c r="M30">
        <v>28</v>
      </c>
      <c r="N30" s="4" t="s">
        <v>921</v>
      </c>
      <c r="O30">
        <v>1</v>
      </c>
      <c r="P30">
        <v>12</v>
      </c>
      <c r="S30" s="4"/>
      <c r="X30">
        <v>28</v>
      </c>
      <c r="Y30" s="54" t="s">
        <v>1078</v>
      </c>
      <c r="Z30" s="53">
        <v>124</v>
      </c>
      <c r="AA30" s="50" t="s">
        <v>1089</v>
      </c>
      <c r="AB30" s="50" t="s">
        <v>1112</v>
      </c>
      <c r="AD30">
        <v>28</v>
      </c>
      <c r="AE30" s="4" t="s">
        <v>915</v>
      </c>
      <c r="AF30">
        <v>70</v>
      </c>
      <c r="AH30">
        <v>28</v>
      </c>
      <c r="AI30" s="4" t="s">
        <v>727</v>
      </c>
      <c r="AJ30">
        <v>2</v>
      </c>
      <c r="AL30">
        <v>28</v>
      </c>
      <c r="AM30" s="4" t="s">
        <v>600</v>
      </c>
      <c r="AN30">
        <v>21.53</v>
      </c>
      <c r="AT30">
        <v>28</v>
      </c>
      <c r="AU30" s="4" t="s">
        <v>630</v>
      </c>
      <c r="AV30">
        <v>35</v>
      </c>
      <c r="AX30">
        <v>28</v>
      </c>
      <c r="AY30" s="4" t="s">
        <v>829</v>
      </c>
      <c r="AZ30">
        <v>2</v>
      </c>
      <c r="BC30" s="38"/>
      <c r="BD30" s="38"/>
      <c r="BE30" s="38"/>
    </row>
    <row r="31" spans="1:63" x14ac:dyDescent="0.25">
      <c r="A31" s="38">
        <v>29</v>
      </c>
      <c r="B31" s="40" t="s">
        <v>504</v>
      </c>
      <c r="C31" s="38">
        <v>85</v>
      </c>
      <c r="E31">
        <v>29</v>
      </c>
      <c r="F31" s="4" t="s">
        <v>917</v>
      </c>
      <c r="G31" s="37">
        <v>1569</v>
      </c>
      <c r="I31" s="38">
        <v>29</v>
      </c>
      <c r="J31" s="39" t="s">
        <v>489</v>
      </c>
      <c r="K31" s="38">
        <v>20.37</v>
      </c>
      <c r="M31">
        <v>29</v>
      </c>
      <c r="N31" s="4" t="s">
        <v>673</v>
      </c>
      <c r="O31">
        <v>1</v>
      </c>
      <c r="P31">
        <v>10</v>
      </c>
      <c r="S31" s="4"/>
      <c r="X31">
        <v>29</v>
      </c>
      <c r="Y31" s="21" t="s">
        <v>1104</v>
      </c>
      <c r="Z31" s="48" t="s">
        <v>1210</v>
      </c>
      <c r="AA31" t="s">
        <v>1089</v>
      </c>
      <c r="AB31" t="s">
        <v>1181</v>
      </c>
      <c r="AD31">
        <v>29</v>
      </c>
      <c r="AE31" s="4" t="s">
        <v>917</v>
      </c>
      <c r="AF31">
        <v>69</v>
      </c>
      <c r="AH31">
        <v>29</v>
      </c>
      <c r="AI31" s="4" t="s">
        <v>632</v>
      </c>
      <c r="AJ31">
        <v>2</v>
      </c>
      <c r="AL31">
        <v>29</v>
      </c>
      <c r="AM31" s="4" t="s">
        <v>726</v>
      </c>
      <c r="AN31">
        <v>21.67</v>
      </c>
      <c r="AT31">
        <v>29</v>
      </c>
      <c r="AU31" s="4" t="s">
        <v>763</v>
      </c>
      <c r="AV31">
        <v>35</v>
      </c>
      <c r="AX31">
        <v>29</v>
      </c>
      <c r="AY31" s="4" t="s">
        <v>935</v>
      </c>
      <c r="AZ31">
        <v>1</v>
      </c>
    </row>
    <row r="32" spans="1:63" x14ac:dyDescent="0.25">
      <c r="A32">
        <v>30</v>
      </c>
      <c r="B32" s="4" t="s">
        <v>942</v>
      </c>
      <c r="C32">
        <v>83</v>
      </c>
      <c r="E32">
        <v>30</v>
      </c>
      <c r="F32" s="4" t="s">
        <v>691</v>
      </c>
      <c r="G32" s="37">
        <v>1533</v>
      </c>
      <c r="I32">
        <v>30</v>
      </c>
      <c r="J32" s="4" t="s">
        <v>821</v>
      </c>
      <c r="K32">
        <v>19.97</v>
      </c>
      <c r="M32">
        <v>30</v>
      </c>
      <c r="N32" s="4" t="s">
        <v>694</v>
      </c>
      <c r="O32">
        <v>1</v>
      </c>
      <c r="P32">
        <v>8</v>
      </c>
      <c r="S32" s="4"/>
      <c r="X32" s="38">
        <v>30</v>
      </c>
      <c r="Y32" s="41" t="s">
        <v>1203</v>
      </c>
      <c r="Z32" s="56">
        <v>123</v>
      </c>
      <c r="AA32" s="38" t="s">
        <v>1204</v>
      </c>
      <c r="AB32" s="38" t="s">
        <v>1106</v>
      </c>
      <c r="AD32">
        <v>30</v>
      </c>
      <c r="AE32" s="4" t="s">
        <v>924</v>
      </c>
      <c r="AF32">
        <v>69</v>
      </c>
      <c r="AH32">
        <v>30</v>
      </c>
      <c r="AI32" s="21" t="s">
        <v>633</v>
      </c>
      <c r="AJ32">
        <v>2</v>
      </c>
      <c r="AL32">
        <v>30</v>
      </c>
      <c r="AM32" s="4" t="s">
        <v>494</v>
      </c>
      <c r="AN32">
        <v>22.01</v>
      </c>
      <c r="AT32">
        <v>30</v>
      </c>
      <c r="AU32" s="4" t="s">
        <v>774</v>
      </c>
      <c r="AV32">
        <v>34</v>
      </c>
      <c r="AX32">
        <v>30</v>
      </c>
      <c r="AY32" s="4" t="s">
        <v>673</v>
      </c>
      <c r="AZ32">
        <v>1</v>
      </c>
    </row>
    <row r="33" spans="1:56" x14ac:dyDescent="0.25">
      <c r="A33">
        <v>31</v>
      </c>
      <c r="B33" s="4" t="s">
        <v>690</v>
      </c>
      <c r="C33">
        <v>78</v>
      </c>
      <c r="E33" s="38">
        <v>31</v>
      </c>
      <c r="F33" s="40" t="s">
        <v>516</v>
      </c>
      <c r="G33" s="42">
        <v>1487</v>
      </c>
      <c r="I33">
        <v>31</v>
      </c>
      <c r="J33" s="4" t="s">
        <v>921</v>
      </c>
      <c r="K33">
        <v>19.899999999999999</v>
      </c>
      <c r="M33">
        <v>31</v>
      </c>
      <c r="N33" s="21" t="s">
        <v>942</v>
      </c>
      <c r="O33">
        <v>1</v>
      </c>
      <c r="P33">
        <v>8</v>
      </c>
      <c r="S33" s="21"/>
      <c r="X33">
        <v>31</v>
      </c>
      <c r="Y33" s="4" t="s">
        <v>1201</v>
      </c>
      <c r="Z33" s="48" t="s">
        <v>1211</v>
      </c>
      <c r="AA33" s="50" t="s">
        <v>1184</v>
      </c>
      <c r="AB33" s="50" t="s">
        <v>1128</v>
      </c>
      <c r="AD33">
        <v>31</v>
      </c>
      <c r="AE33" s="4" t="s">
        <v>494</v>
      </c>
      <c r="AF33">
        <v>68</v>
      </c>
      <c r="AH33">
        <v>31</v>
      </c>
      <c r="AI33" s="4" t="s">
        <v>915</v>
      </c>
      <c r="AJ33">
        <v>2</v>
      </c>
      <c r="AL33" s="38">
        <v>31</v>
      </c>
      <c r="AM33" s="40" t="s">
        <v>548</v>
      </c>
      <c r="AN33" s="38">
        <v>22.75</v>
      </c>
      <c r="AT33">
        <v>31</v>
      </c>
      <c r="AU33" s="4" t="s">
        <v>793</v>
      </c>
      <c r="AV33">
        <v>34</v>
      </c>
      <c r="AX33">
        <v>31</v>
      </c>
      <c r="AY33" s="4" t="s">
        <v>959</v>
      </c>
      <c r="AZ33">
        <v>1</v>
      </c>
    </row>
    <row r="34" spans="1:56" x14ac:dyDescent="0.25">
      <c r="A34" s="38">
        <v>32</v>
      </c>
      <c r="B34" s="41" t="s">
        <v>474</v>
      </c>
      <c r="C34" s="38">
        <v>76</v>
      </c>
      <c r="E34">
        <v>32</v>
      </c>
      <c r="F34" s="4" t="s">
        <v>727</v>
      </c>
      <c r="G34" s="37">
        <v>1479</v>
      </c>
      <c r="I34">
        <v>32</v>
      </c>
      <c r="J34" s="4" t="s">
        <v>792</v>
      </c>
      <c r="K34">
        <v>19.239999999999998</v>
      </c>
      <c r="M34">
        <v>32</v>
      </c>
      <c r="N34" s="4" t="s">
        <v>732</v>
      </c>
      <c r="O34">
        <v>1</v>
      </c>
      <c r="P34">
        <v>7</v>
      </c>
      <c r="S34" s="4"/>
      <c r="X34">
        <v>32</v>
      </c>
      <c r="Y34" s="4" t="s">
        <v>1082</v>
      </c>
      <c r="Z34" s="48">
        <v>122</v>
      </c>
      <c r="AA34" t="s">
        <v>1196</v>
      </c>
      <c r="AB34" t="s">
        <v>1113</v>
      </c>
      <c r="AD34">
        <v>32</v>
      </c>
      <c r="AE34" s="21" t="s">
        <v>884</v>
      </c>
      <c r="AF34">
        <v>66</v>
      </c>
      <c r="AH34">
        <v>32</v>
      </c>
      <c r="AI34" s="4" t="s">
        <v>494</v>
      </c>
      <c r="AJ34">
        <v>2</v>
      </c>
      <c r="AL34">
        <v>32</v>
      </c>
      <c r="AM34" s="4" t="s">
        <v>558</v>
      </c>
      <c r="AN34">
        <v>22.83</v>
      </c>
      <c r="AT34">
        <v>32</v>
      </c>
      <c r="AU34" s="4" t="s">
        <v>672</v>
      </c>
      <c r="AV34">
        <v>33</v>
      </c>
      <c r="AX34">
        <v>32</v>
      </c>
      <c r="AY34" s="4" t="s">
        <v>922</v>
      </c>
      <c r="AZ34">
        <v>1</v>
      </c>
    </row>
    <row r="35" spans="1:56" x14ac:dyDescent="0.25">
      <c r="A35" s="38">
        <v>33</v>
      </c>
      <c r="B35" s="40" t="s">
        <v>550</v>
      </c>
      <c r="C35" s="38">
        <v>76</v>
      </c>
      <c r="E35">
        <v>33</v>
      </c>
      <c r="F35" s="4" t="s">
        <v>716</v>
      </c>
      <c r="G35" s="37">
        <v>1464</v>
      </c>
      <c r="I35">
        <v>33</v>
      </c>
      <c r="J35" s="4" t="s">
        <v>504</v>
      </c>
      <c r="K35">
        <v>19.07</v>
      </c>
      <c r="M35" s="38">
        <v>33</v>
      </c>
      <c r="N35" s="40" t="s">
        <v>504</v>
      </c>
      <c r="O35" s="38">
        <v>1</v>
      </c>
      <c r="P35" s="38">
        <v>6</v>
      </c>
      <c r="R35" s="38"/>
      <c r="S35" s="40"/>
      <c r="T35" s="38"/>
      <c r="U35" s="38"/>
      <c r="X35">
        <v>33</v>
      </c>
      <c r="Y35" s="52" t="s">
        <v>1080</v>
      </c>
      <c r="Z35" s="53">
        <v>121</v>
      </c>
      <c r="AA35" s="50" t="s">
        <v>1200</v>
      </c>
      <c r="AB35" s="50" t="s">
        <v>1181</v>
      </c>
      <c r="AC35" s="38"/>
      <c r="AD35">
        <v>33</v>
      </c>
      <c r="AE35" s="4" t="s">
        <v>734</v>
      </c>
      <c r="AF35">
        <v>65</v>
      </c>
      <c r="AH35">
        <v>33</v>
      </c>
      <c r="AI35" s="4" t="s">
        <v>798</v>
      </c>
      <c r="AJ35">
        <v>2</v>
      </c>
      <c r="AL35" s="38">
        <v>33</v>
      </c>
      <c r="AM35" s="40" t="s">
        <v>502</v>
      </c>
      <c r="AN35" s="38">
        <v>23.74</v>
      </c>
      <c r="AT35">
        <v>33</v>
      </c>
      <c r="AU35" s="4" t="s">
        <v>917</v>
      </c>
      <c r="AV35">
        <v>32</v>
      </c>
      <c r="AX35">
        <v>33</v>
      </c>
      <c r="AY35" s="4" t="s">
        <v>473</v>
      </c>
      <c r="AZ35">
        <v>1</v>
      </c>
    </row>
    <row r="36" spans="1:56" x14ac:dyDescent="0.25">
      <c r="A36">
        <v>34</v>
      </c>
      <c r="B36" s="4" t="s">
        <v>821</v>
      </c>
      <c r="C36">
        <v>74</v>
      </c>
      <c r="E36" s="38">
        <v>34</v>
      </c>
      <c r="F36" s="40" t="s">
        <v>504</v>
      </c>
      <c r="G36" s="42">
        <v>1392</v>
      </c>
      <c r="I36">
        <v>34</v>
      </c>
      <c r="J36" s="4" t="s">
        <v>726</v>
      </c>
      <c r="K36">
        <v>19</v>
      </c>
      <c r="M36">
        <v>34</v>
      </c>
      <c r="N36" s="21" t="s">
        <v>928</v>
      </c>
      <c r="O36">
        <v>1</v>
      </c>
      <c r="P36">
        <v>5</v>
      </c>
      <c r="S36" s="21"/>
      <c r="X36" s="38">
        <v>34</v>
      </c>
      <c r="Y36" s="41" t="s">
        <v>1206</v>
      </c>
      <c r="Z36" s="38">
        <v>121</v>
      </c>
      <c r="AA36" s="38" t="s">
        <v>975</v>
      </c>
      <c r="AB36" s="38" t="s">
        <v>1134</v>
      </c>
      <c r="AD36">
        <v>34</v>
      </c>
      <c r="AE36" s="4" t="s">
        <v>877</v>
      </c>
      <c r="AF36">
        <v>65</v>
      </c>
      <c r="AH36">
        <v>34</v>
      </c>
      <c r="AI36" s="4" t="s">
        <v>623</v>
      </c>
      <c r="AJ36">
        <v>2</v>
      </c>
      <c r="AL36">
        <v>34</v>
      </c>
      <c r="AM36" s="4" t="s">
        <v>734</v>
      </c>
      <c r="AN36">
        <v>23.88</v>
      </c>
      <c r="AT36">
        <v>34</v>
      </c>
      <c r="AU36" s="4" t="s">
        <v>928</v>
      </c>
      <c r="AV36">
        <v>30</v>
      </c>
      <c r="AX36">
        <v>34</v>
      </c>
      <c r="AY36" s="4" t="s">
        <v>756</v>
      </c>
      <c r="AZ36">
        <v>1</v>
      </c>
    </row>
    <row r="37" spans="1:56" x14ac:dyDescent="0.25">
      <c r="A37">
        <v>35</v>
      </c>
      <c r="B37" s="4" t="s">
        <v>672</v>
      </c>
      <c r="C37">
        <v>73</v>
      </c>
      <c r="E37">
        <v>35</v>
      </c>
      <c r="F37" s="4" t="s">
        <v>928</v>
      </c>
      <c r="G37" s="37">
        <v>1332</v>
      </c>
      <c r="I37">
        <v>35</v>
      </c>
      <c r="J37" s="4" t="s">
        <v>736</v>
      </c>
      <c r="K37">
        <v>18.47</v>
      </c>
      <c r="M37">
        <v>35</v>
      </c>
      <c r="N37" s="4" t="s">
        <v>560</v>
      </c>
      <c r="O37">
        <v>1</v>
      </c>
      <c r="P37">
        <v>4</v>
      </c>
      <c r="S37" s="4"/>
      <c r="X37">
        <v>35</v>
      </c>
      <c r="Y37" s="54" t="s">
        <v>1078</v>
      </c>
      <c r="Z37" s="50">
        <v>120</v>
      </c>
      <c r="AA37" s="50" t="s">
        <v>1079</v>
      </c>
      <c r="AB37" s="50" t="s">
        <v>1128</v>
      </c>
      <c r="AD37">
        <v>35</v>
      </c>
      <c r="AE37" s="4" t="s">
        <v>726</v>
      </c>
      <c r="AF37">
        <v>63</v>
      </c>
      <c r="AH37">
        <v>35</v>
      </c>
      <c r="AI37" s="4" t="s">
        <v>848</v>
      </c>
      <c r="AJ37">
        <v>2</v>
      </c>
      <c r="AL37">
        <v>35</v>
      </c>
      <c r="AM37" s="4" t="s">
        <v>571</v>
      </c>
      <c r="AN37">
        <v>23.94</v>
      </c>
      <c r="AT37">
        <v>35</v>
      </c>
      <c r="AU37" s="4" t="s">
        <v>691</v>
      </c>
      <c r="AV37">
        <v>29</v>
      </c>
      <c r="AX37">
        <v>35</v>
      </c>
      <c r="AY37" s="4" t="s">
        <v>715</v>
      </c>
      <c r="AZ37">
        <v>1</v>
      </c>
    </row>
    <row r="38" spans="1:56" x14ac:dyDescent="0.25">
      <c r="A38">
        <v>36</v>
      </c>
      <c r="B38" s="4" t="s">
        <v>488</v>
      </c>
      <c r="C38">
        <v>73</v>
      </c>
      <c r="E38">
        <v>36</v>
      </c>
      <c r="F38" s="4" t="s">
        <v>694</v>
      </c>
      <c r="G38" s="37">
        <v>1309</v>
      </c>
      <c r="I38" s="38">
        <v>36</v>
      </c>
      <c r="J38" s="40" t="s">
        <v>516</v>
      </c>
      <c r="K38" s="38">
        <v>18.13</v>
      </c>
      <c r="M38">
        <v>36</v>
      </c>
      <c r="N38" s="4" t="s">
        <v>723</v>
      </c>
      <c r="O38">
        <v>1</v>
      </c>
      <c r="P38">
        <v>4</v>
      </c>
      <c r="S38" s="4"/>
      <c r="Y38" s="4"/>
      <c r="AD38">
        <v>36</v>
      </c>
      <c r="AE38" s="4" t="s">
        <v>486</v>
      </c>
      <c r="AF38">
        <v>62</v>
      </c>
      <c r="AH38">
        <v>36</v>
      </c>
      <c r="AI38" s="4" t="s">
        <v>922</v>
      </c>
      <c r="AJ38">
        <v>2</v>
      </c>
      <c r="AL38">
        <v>36</v>
      </c>
      <c r="AM38" s="4" t="s">
        <v>851</v>
      </c>
      <c r="AN38">
        <v>24.4</v>
      </c>
      <c r="AT38" s="38">
        <v>36</v>
      </c>
      <c r="AU38" s="41" t="s">
        <v>474</v>
      </c>
      <c r="AV38" s="38">
        <v>28</v>
      </c>
      <c r="AX38">
        <v>36</v>
      </c>
      <c r="AY38" s="4" t="s">
        <v>880</v>
      </c>
      <c r="AZ38">
        <v>1</v>
      </c>
      <c r="BD38" s="49"/>
    </row>
    <row r="39" spans="1:56" x14ac:dyDescent="0.25">
      <c r="A39">
        <v>37</v>
      </c>
      <c r="B39" s="4" t="s">
        <v>581</v>
      </c>
      <c r="C39">
        <v>71</v>
      </c>
      <c r="E39">
        <v>37</v>
      </c>
      <c r="F39" s="4" t="s">
        <v>709</v>
      </c>
      <c r="G39" s="37">
        <v>1235</v>
      </c>
      <c r="I39">
        <v>37</v>
      </c>
      <c r="J39" s="4" t="s">
        <v>928</v>
      </c>
      <c r="K39">
        <v>18</v>
      </c>
      <c r="M39">
        <v>37</v>
      </c>
      <c r="N39" s="4" t="s">
        <v>610</v>
      </c>
      <c r="O39">
        <v>1</v>
      </c>
      <c r="P39">
        <v>3</v>
      </c>
      <c r="S39" s="4"/>
      <c r="Y39" s="4"/>
      <c r="AD39">
        <v>37</v>
      </c>
      <c r="AE39" s="4" t="s">
        <v>645</v>
      </c>
      <c r="AF39">
        <v>62</v>
      </c>
      <c r="AH39">
        <v>37</v>
      </c>
      <c r="AI39" s="4" t="s">
        <v>809</v>
      </c>
      <c r="AJ39">
        <v>2</v>
      </c>
      <c r="AL39">
        <v>37</v>
      </c>
      <c r="AM39" s="4" t="s">
        <v>486</v>
      </c>
      <c r="AN39">
        <v>24.47</v>
      </c>
      <c r="AT39">
        <v>37</v>
      </c>
      <c r="AU39" s="4" t="s">
        <v>488</v>
      </c>
      <c r="AV39">
        <v>28</v>
      </c>
      <c r="AX39">
        <v>37</v>
      </c>
      <c r="AY39" s="4" t="s">
        <v>1075</v>
      </c>
      <c r="AZ39">
        <v>1</v>
      </c>
    </row>
    <row r="40" spans="1:56" x14ac:dyDescent="0.25">
      <c r="A40">
        <v>38</v>
      </c>
      <c r="B40" s="4" t="s">
        <v>483</v>
      </c>
      <c r="C40">
        <v>71</v>
      </c>
      <c r="E40">
        <v>38</v>
      </c>
      <c r="F40" s="21" t="s">
        <v>732</v>
      </c>
      <c r="G40" s="37">
        <v>1197</v>
      </c>
      <c r="I40">
        <v>38</v>
      </c>
      <c r="J40" s="4" t="s">
        <v>917</v>
      </c>
      <c r="K40">
        <v>17.43</v>
      </c>
      <c r="M40">
        <v>38</v>
      </c>
      <c r="N40" s="4" t="s">
        <v>690</v>
      </c>
      <c r="O40">
        <v>1</v>
      </c>
      <c r="P40">
        <v>2</v>
      </c>
      <c r="S40" s="4"/>
      <c r="Y40" s="4"/>
      <c r="AD40">
        <v>38</v>
      </c>
      <c r="AE40" s="4" t="s">
        <v>609</v>
      </c>
      <c r="AF40">
        <v>60</v>
      </c>
      <c r="AH40">
        <v>38</v>
      </c>
      <c r="AI40" s="4" t="s">
        <v>748</v>
      </c>
      <c r="AJ40">
        <v>2</v>
      </c>
      <c r="AL40">
        <v>38</v>
      </c>
      <c r="AM40" s="21" t="s">
        <v>822</v>
      </c>
      <c r="AN40">
        <v>24.54</v>
      </c>
      <c r="AT40">
        <v>38</v>
      </c>
      <c r="AU40" s="4" t="s">
        <v>798</v>
      </c>
      <c r="AV40">
        <v>27</v>
      </c>
      <c r="AX40">
        <v>38</v>
      </c>
      <c r="AY40" s="4" t="s">
        <v>582</v>
      </c>
      <c r="AZ40">
        <v>1</v>
      </c>
    </row>
    <row r="41" spans="1:56" x14ac:dyDescent="0.25">
      <c r="A41">
        <v>39</v>
      </c>
      <c r="B41" s="4" t="s">
        <v>928</v>
      </c>
      <c r="C41">
        <v>71</v>
      </c>
      <c r="E41">
        <v>39</v>
      </c>
      <c r="F41" s="4" t="s">
        <v>726</v>
      </c>
      <c r="G41" s="37">
        <v>1178</v>
      </c>
      <c r="I41">
        <v>39</v>
      </c>
      <c r="J41" s="4" t="s">
        <v>727</v>
      </c>
      <c r="K41">
        <v>17.399999999999999</v>
      </c>
      <c r="M41">
        <v>39</v>
      </c>
      <c r="N41" s="4" t="s">
        <v>707</v>
      </c>
      <c r="O41">
        <v>1</v>
      </c>
      <c r="P41">
        <v>2</v>
      </c>
      <c r="S41" s="4"/>
      <c r="Y41" s="4"/>
      <c r="AD41">
        <v>39</v>
      </c>
      <c r="AE41" s="4" t="s">
        <v>822</v>
      </c>
      <c r="AF41">
        <v>59</v>
      </c>
      <c r="AH41">
        <v>39</v>
      </c>
      <c r="AI41" s="4" t="s">
        <v>572</v>
      </c>
      <c r="AJ41">
        <v>2</v>
      </c>
      <c r="AL41">
        <v>39</v>
      </c>
      <c r="AM41" s="4" t="s">
        <v>735</v>
      </c>
      <c r="AN41">
        <v>26.23</v>
      </c>
      <c r="AT41">
        <v>39</v>
      </c>
      <c r="AU41" s="4" t="s">
        <v>921</v>
      </c>
      <c r="AV41">
        <v>27</v>
      </c>
      <c r="AX41">
        <v>39</v>
      </c>
      <c r="AY41" s="4" t="s">
        <v>660</v>
      </c>
      <c r="AZ41">
        <v>1</v>
      </c>
    </row>
    <row r="42" spans="1:56" x14ac:dyDescent="0.25">
      <c r="A42">
        <v>40</v>
      </c>
      <c r="B42" s="4" t="s">
        <v>571</v>
      </c>
      <c r="C42">
        <v>68</v>
      </c>
      <c r="E42">
        <v>40</v>
      </c>
      <c r="F42" s="4" t="s">
        <v>672</v>
      </c>
      <c r="G42" s="37">
        <v>1169</v>
      </c>
      <c r="I42">
        <v>40</v>
      </c>
      <c r="J42" s="4" t="s">
        <v>780</v>
      </c>
      <c r="K42">
        <v>17.13</v>
      </c>
      <c r="M42">
        <v>40</v>
      </c>
      <c r="N42" s="21" t="s">
        <v>780</v>
      </c>
      <c r="O42">
        <v>1</v>
      </c>
      <c r="P42">
        <v>2</v>
      </c>
      <c r="S42" s="21"/>
      <c r="Y42" s="4"/>
      <c r="AD42">
        <v>40</v>
      </c>
      <c r="AE42" s="21" t="s">
        <v>598</v>
      </c>
      <c r="AF42">
        <v>59</v>
      </c>
      <c r="AH42">
        <v>40</v>
      </c>
      <c r="AI42" s="4" t="s">
        <v>851</v>
      </c>
      <c r="AJ42">
        <v>1</v>
      </c>
      <c r="AL42">
        <v>40</v>
      </c>
      <c r="AM42" s="4" t="s">
        <v>581</v>
      </c>
      <c r="AN42">
        <v>27.16</v>
      </c>
      <c r="AT42">
        <v>40</v>
      </c>
      <c r="AU42" s="4" t="s">
        <v>626</v>
      </c>
      <c r="AV42">
        <v>27</v>
      </c>
      <c r="AX42">
        <v>40</v>
      </c>
      <c r="AY42" s="4" t="s">
        <v>644</v>
      </c>
      <c r="AZ42">
        <v>1</v>
      </c>
    </row>
    <row r="43" spans="1:56" x14ac:dyDescent="0.25">
      <c r="A43">
        <v>41</v>
      </c>
      <c r="B43" s="4" t="s">
        <v>716</v>
      </c>
      <c r="C43">
        <v>66</v>
      </c>
      <c r="E43">
        <v>41</v>
      </c>
      <c r="F43" s="4" t="s">
        <v>821</v>
      </c>
      <c r="G43" s="37">
        <v>1158</v>
      </c>
      <c r="I43">
        <v>41</v>
      </c>
      <c r="J43" s="4" t="s">
        <v>934</v>
      </c>
      <c r="K43">
        <v>15.29</v>
      </c>
      <c r="M43">
        <v>41</v>
      </c>
      <c r="N43" s="4" t="s">
        <v>476</v>
      </c>
      <c r="O43">
        <v>1</v>
      </c>
      <c r="P43">
        <v>2</v>
      </c>
      <c r="S43" s="4"/>
      <c r="Y43" s="21"/>
      <c r="AD43" s="38">
        <v>41</v>
      </c>
      <c r="AE43" s="40" t="s">
        <v>502</v>
      </c>
      <c r="AF43" s="38">
        <v>58</v>
      </c>
      <c r="AH43">
        <v>41</v>
      </c>
      <c r="AI43" s="4" t="s">
        <v>917</v>
      </c>
      <c r="AJ43">
        <v>1</v>
      </c>
      <c r="AL43">
        <v>41</v>
      </c>
      <c r="AM43" s="2" t="s">
        <v>917</v>
      </c>
      <c r="AN43">
        <v>27.2</v>
      </c>
      <c r="AT43">
        <v>41</v>
      </c>
      <c r="AU43" s="4" t="s">
        <v>690</v>
      </c>
      <c r="AV43">
        <v>27</v>
      </c>
      <c r="AX43">
        <v>41</v>
      </c>
      <c r="AY43" s="4" t="s">
        <v>714</v>
      </c>
      <c r="AZ43">
        <v>1</v>
      </c>
    </row>
    <row r="44" spans="1:56" x14ac:dyDescent="0.25">
      <c r="A44">
        <v>42</v>
      </c>
      <c r="B44" s="4" t="s">
        <v>707</v>
      </c>
      <c r="C44">
        <v>61</v>
      </c>
      <c r="E44">
        <v>42</v>
      </c>
      <c r="F44" s="4" t="s">
        <v>817</v>
      </c>
      <c r="G44" s="37">
        <v>1156</v>
      </c>
      <c r="I44">
        <v>42</v>
      </c>
      <c r="J44" s="4" t="s">
        <v>672</v>
      </c>
      <c r="K44">
        <v>14.8</v>
      </c>
      <c r="M44">
        <v>42</v>
      </c>
      <c r="N44" s="4" t="s">
        <v>842</v>
      </c>
      <c r="O44">
        <v>1</v>
      </c>
      <c r="P44">
        <v>1</v>
      </c>
      <c r="S44" s="4"/>
      <c r="Y44" s="4"/>
      <c r="AD44">
        <v>42</v>
      </c>
      <c r="AE44" s="4" t="s">
        <v>948</v>
      </c>
      <c r="AF44">
        <v>54</v>
      </c>
      <c r="AH44">
        <v>42</v>
      </c>
      <c r="AI44" s="4" t="s">
        <v>924</v>
      </c>
      <c r="AJ44">
        <v>1</v>
      </c>
      <c r="AL44">
        <v>42</v>
      </c>
      <c r="AM44" s="4" t="s">
        <v>924</v>
      </c>
      <c r="AN44">
        <v>29.45</v>
      </c>
      <c r="AT44">
        <v>42</v>
      </c>
      <c r="AU44" s="21" t="s">
        <v>732</v>
      </c>
      <c r="AV44">
        <v>26</v>
      </c>
    </row>
    <row r="45" spans="1:56" x14ac:dyDescent="0.25">
      <c r="A45">
        <v>43</v>
      </c>
      <c r="B45" s="4" t="s">
        <v>726</v>
      </c>
      <c r="C45">
        <v>61</v>
      </c>
      <c r="E45">
        <v>43</v>
      </c>
      <c r="F45" s="4" t="s">
        <v>792</v>
      </c>
      <c r="G45" s="37">
        <v>1039</v>
      </c>
      <c r="I45">
        <v>43</v>
      </c>
      <c r="J45" s="4" t="s">
        <v>763</v>
      </c>
      <c r="K45">
        <v>14.53</v>
      </c>
      <c r="M45">
        <v>43</v>
      </c>
      <c r="N45" s="4" t="s">
        <v>936</v>
      </c>
      <c r="O45">
        <v>1</v>
      </c>
      <c r="P45">
        <v>1</v>
      </c>
      <c r="S45" s="4"/>
      <c r="Y45" s="4"/>
      <c r="AD45">
        <v>43</v>
      </c>
      <c r="AE45" s="4" t="s">
        <v>798</v>
      </c>
      <c r="AF45">
        <v>51</v>
      </c>
      <c r="AH45">
        <v>43</v>
      </c>
      <c r="AI45" s="4" t="s">
        <v>726</v>
      </c>
      <c r="AJ45">
        <v>1</v>
      </c>
      <c r="AL45">
        <v>43</v>
      </c>
      <c r="AM45" s="21" t="s">
        <v>948</v>
      </c>
      <c r="AN45">
        <v>31.26</v>
      </c>
      <c r="AT45">
        <v>43</v>
      </c>
      <c r="AU45" s="4" t="s">
        <v>612</v>
      </c>
      <c r="AV45">
        <v>26</v>
      </c>
    </row>
    <row r="46" spans="1:56" x14ac:dyDescent="0.25">
      <c r="A46">
        <v>44</v>
      </c>
      <c r="B46" s="4" t="s">
        <v>852</v>
      </c>
      <c r="C46">
        <v>59</v>
      </c>
      <c r="E46">
        <v>44</v>
      </c>
      <c r="F46" s="4" t="s">
        <v>934</v>
      </c>
      <c r="G46" s="37">
        <v>1009</v>
      </c>
      <c r="I46">
        <v>44</v>
      </c>
      <c r="J46" s="4" t="s">
        <v>709</v>
      </c>
      <c r="K46">
        <v>11.33</v>
      </c>
      <c r="M46">
        <v>44</v>
      </c>
      <c r="N46" s="4" t="s">
        <v>944</v>
      </c>
      <c r="O46">
        <v>1</v>
      </c>
      <c r="P46">
        <v>1</v>
      </c>
      <c r="S46" s="4"/>
      <c r="Y46" s="4"/>
      <c r="AD46">
        <v>44</v>
      </c>
      <c r="AE46" s="4" t="s">
        <v>556</v>
      </c>
      <c r="AF46">
        <v>51</v>
      </c>
      <c r="AH46">
        <v>44</v>
      </c>
      <c r="AI46" s="4" t="s">
        <v>822</v>
      </c>
      <c r="AJ46">
        <v>1</v>
      </c>
      <c r="AL46">
        <v>44</v>
      </c>
      <c r="AM46" s="4" t="s">
        <v>798</v>
      </c>
      <c r="AN46">
        <v>31.45</v>
      </c>
      <c r="AT46">
        <v>44</v>
      </c>
      <c r="AU46" s="4" t="s">
        <v>755</v>
      </c>
      <c r="AV46">
        <v>26</v>
      </c>
    </row>
    <row r="47" spans="1:56" x14ac:dyDescent="0.25">
      <c r="A47">
        <v>45</v>
      </c>
      <c r="B47" s="4" t="s">
        <v>774</v>
      </c>
      <c r="C47">
        <v>58</v>
      </c>
      <c r="E47">
        <v>45</v>
      </c>
      <c r="F47" s="4" t="s">
        <v>558</v>
      </c>
      <c r="G47" s="37">
        <v>995</v>
      </c>
      <c r="M47">
        <v>45</v>
      </c>
      <c r="N47" s="4" t="s">
        <v>954</v>
      </c>
      <c r="O47">
        <v>1</v>
      </c>
      <c r="P47">
        <v>1</v>
      </c>
      <c r="S47" s="4"/>
      <c r="Y47" s="4"/>
      <c r="AD47">
        <v>45</v>
      </c>
      <c r="AE47" s="4" t="s">
        <v>600</v>
      </c>
      <c r="AF47">
        <v>51</v>
      </c>
      <c r="AH47" s="38">
        <v>45</v>
      </c>
      <c r="AI47" s="40" t="s">
        <v>502</v>
      </c>
      <c r="AJ47" s="38">
        <v>1</v>
      </c>
      <c r="AL47" s="38">
        <v>45</v>
      </c>
      <c r="AM47" s="40" t="s">
        <v>509</v>
      </c>
      <c r="AN47" s="38">
        <v>32.58</v>
      </c>
      <c r="AT47">
        <v>45</v>
      </c>
      <c r="AU47" s="4" t="s">
        <v>726</v>
      </c>
      <c r="AV47">
        <v>24</v>
      </c>
    </row>
    <row r="48" spans="1:56" x14ac:dyDescent="0.25">
      <c r="A48">
        <v>46</v>
      </c>
      <c r="B48" s="4" t="s">
        <v>792</v>
      </c>
      <c r="C48">
        <v>58</v>
      </c>
      <c r="E48">
        <v>46</v>
      </c>
      <c r="F48" s="4" t="s">
        <v>560</v>
      </c>
      <c r="G48" s="37">
        <v>981</v>
      </c>
      <c r="M48" s="38">
        <v>46</v>
      </c>
      <c r="N48" s="40" t="s">
        <v>983</v>
      </c>
      <c r="O48" s="38">
        <v>1</v>
      </c>
      <c r="P48" s="38">
        <v>1</v>
      </c>
      <c r="R48" s="38"/>
      <c r="S48" s="40"/>
      <c r="T48" s="38"/>
      <c r="U48" s="38"/>
      <c r="X48" s="38"/>
      <c r="Y48" s="4"/>
      <c r="AC48" s="38"/>
      <c r="AD48">
        <v>46</v>
      </c>
      <c r="AE48" s="4" t="s">
        <v>597</v>
      </c>
      <c r="AF48">
        <v>49</v>
      </c>
      <c r="AH48">
        <v>46</v>
      </c>
      <c r="AI48" s="4" t="s">
        <v>597</v>
      </c>
      <c r="AJ48">
        <v>1</v>
      </c>
      <c r="AT48">
        <v>46</v>
      </c>
      <c r="AU48" s="4" t="s">
        <v>716</v>
      </c>
      <c r="AV48">
        <v>24</v>
      </c>
    </row>
    <row r="49" spans="1:48" x14ac:dyDescent="0.25">
      <c r="A49">
        <v>47</v>
      </c>
      <c r="B49" s="4" t="s">
        <v>619</v>
      </c>
      <c r="C49">
        <v>57</v>
      </c>
      <c r="E49">
        <v>47</v>
      </c>
      <c r="F49" s="4" t="s">
        <v>707</v>
      </c>
      <c r="G49" s="37">
        <v>979</v>
      </c>
      <c r="M49">
        <v>47</v>
      </c>
      <c r="N49" s="4" t="s">
        <v>758</v>
      </c>
      <c r="O49">
        <v>1</v>
      </c>
      <c r="P49">
        <v>0</v>
      </c>
      <c r="S49" s="4"/>
      <c r="Y49" s="40"/>
      <c r="Z49" s="38"/>
      <c r="AA49" s="38"/>
      <c r="AB49" s="38"/>
      <c r="AD49">
        <v>47</v>
      </c>
      <c r="AE49" s="4" t="s">
        <v>821</v>
      </c>
      <c r="AF49">
        <v>47</v>
      </c>
      <c r="AH49">
        <v>47</v>
      </c>
      <c r="AI49" s="4" t="s">
        <v>949</v>
      </c>
      <c r="AJ49">
        <v>1</v>
      </c>
      <c r="AT49">
        <v>47</v>
      </c>
      <c r="AU49" s="4" t="s">
        <v>929</v>
      </c>
      <c r="AV49">
        <v>23</v>
      </c>
    </row>
    <row r="50" spans="1:48" x14ac:dyDescent="0.25">
      <c r="A50">
        <v>48</v>
      </c>
      <c r="B50" s="21" t="s">
        <v>633</v>
      </c>
      <c r="C50">
        <v>55</v>
      </c>
      <c r="E50">
        <v>48</v>
      </c>
      <c r="F50" s="21" t="s">
        <v>566</v>
      </c>
      <c r="G50" s="37">
        <v>968</v>
      </c>
      <c r="M50">
        <v>48</v>
      </c>
      <c r="N50" s="4" t="s">
        <v>552</v>
      </c>
      <c r="O50">
        <v>1</v>
      </c>
      <c r="P50">
        <v>0</v>
      </c>
      <c r="S50" s="4"/>
      <c r="Y50" s="4"/>
      <c r="AD50">
        <v>48</v>
      </c>
      <c r="AE50" s="4" t="s">
        <v>623</v>
      </c>
      <c r="AF50">
        <v>46</v>
      </c>
      <c r="AH50">
        <v>48</v>
      </c>
      <c r="AI50" s="4" t="s">
        <v>651</v>
      </c>
      <c r="AJ50">
        <v>1</v>
      </c>
      <c r="AT50">
        <v>48</v>
      </c>
      <c r="AU50" s="21" t="s">
        <v>605</v>
      </c>
      <c r="AV50">
        <v>23</v>
      </c>
    </row>
    <row r="51" spans="1:48" x14ac:dyDescent="0.25">
      <c r="A51">
        <v>49</v>
      </c>
      <c r="B51" s="4" t="s">
        <v>651</v>
      </c>
      <c r="C51">
        <v>55</v>
      </c>
      <c r="E51">
        <v>49</v>
      </c>
      <c r="F51" s="4" t="s">
        <v>852</v>
      </c>
      <c r="G51" s="37">
        <v>958</v>
      </c>
      <c r="N51" s="4"/>
      <c r="S51" s="4"/>
      <c r="Y51" s="4"/>
      <c r="AD51">
        <v>49</v>
      </c>
      <c r="AE51" s="4" t="s">
        <v>949</v>
      </c>
      <c r="AF51">
        <v>46</v>
      </c>
      <c r="AH51">
        <v>49</v>
      </c>
      <c r="AI51" s="4" t="s">
        <v>708</v>
      </c>
      <c r="AJ51">
        <v>1</v>
      </c>
      <c r="AT51">
        <v>49</v>
      </c>
      <c r="AU51" s="4" t="s">
        <v>694</v>
      </c>
      <c r="AV51">
        <v>22</v>
      </c>
    </row>
    <row r="52" spans="1:48" x14ac:dyDescent="0.25">
      <c r="A52" s="38">
        <v>50</v>
      </c>
      <c r="B52" s="40" t="s">
        <v>551</v>
      </c>
      <c r="C52" s="38">
        <v>55</v>
      </c>
      <c r="E52">
        <v>50</v>
      </c>
      <c r="F52" s="4" t="s">
        <v>690</v>
      </c>
      <c r="G52" s="37">
        <v>930</v>
      </c>
      <c r="N52" s="4"/>
      <c r="S52" s="4"/>
      <c r="Y52" s="4"/>
      <c r="AD52">
        <v>50</v>
      </c>
      <c r="AE52" s="21" t="s">
        <v>960</v>
      </c>
      <c r="AF52">
        <v>46</v>
      </c>
      <c r="AH52">
        <v>50</v>
      </c>
      <c r="AI52" s="4" t="s">
        <v>868</v>
      </c>
      <c r="AJ52">
        <v>1</v>
      </c>
      <c r="AT52">
        <v>50</v>
      </c>
      <c r="AU52" s="4" t="s">
        <v>851</v>
      </c>
      <c r="AV52">
        <v>22</v>
      </c>
    </row>
    <row r="53" spans="1:48" x14ac:dyDescent="0.25">
      <c r="N53" s="21"/>
      <c r="S53" s="21"/>
      <c r="Y53" s="4"/>
      <c r="AH53">
        <v>51</v>
      </c>
      <c r="AI53" s="4" t="s">
        <v>476</v>
      </c>
      <c r="AJ53">
        <v>1</v>
      </c>
      <c r="AT53">
        <v>51</v>
      </c>
      <c r="AU53" s="4" t="s">
        <v>817</v>
      </c>
      <c r="AV53">
        <v>22</v>
      </c>
    </row>
    <row r="54" spans="1:48" x14ac:dyDescent="0.25">
      <c r="N54" s="4"/>
      <c r="S54" s="4"/>
      <c r="Y54" s="21"/>
      <c r="AH54">
        <v>52</v>
      </c>
      <c r="AI54" s="4" t="s">
        <v>640</v>
      </c>
      <c r="AJ54">
        <v>1</v>
      </c>
      <c r="AT54" s="38">
        <v>52</v>
      </c>
      <c r="AU54" s="40" t="s">
        <v>504</v>
      </c>
      <c r="AV54" s="38">
        <v>22</v>
      </c>
    </row>
    <row r="55" spans="1:48" x14ac:dyDescent="0.25">
      <c r="M55" s="38"/>
      <c r="N55" s="41"/>
      <c r="O55" s="38"/>
      <c r="P55" s="38"/>
      <c r="R55" s="38"/>
      <c r="S55" s="41"/>
      <c r="T55" s="38"/>
      <c r="U55" s="38"/>
      <c r="X55" s="38"/>
      <c r="Y55" s="4"/>
      <c r="AC55" s="38"/>
      <c r="AH55">
        <v>53</v>
      </c>
      <c r="AI55" s="4" t="s">
        <v>627</v>
      </c>
      <c r="AJ55">
        <v>1</v>
      </c>
    </row>
    <row r="56" spans="1:48" x14ac:dyDescent="0.25">
      <c r="N56" s="4"/>
      <c r="S56" s="4"/>
      <c r="Y56" s="41"/>
      <c r="Z56" s="38"/>
      <c r="AA56" s="38"/>
      <c r="AB56" s="38"/>
      <c r="AH56">
        <v>54</v>
      </c>
      <c r="AI56" s="4" t="s">
        <v>674</v>
      </c>
      <c r="AJ56">
        <v>1</v>
      </c>
    </row>
    <row r="57" spans="1:48" x14ac:dyDescent="0.25">
      <c r="N57" s="4"/>
      <c r="S57" s="4"/>
      <c r="Y57" s="4"/>
      <c r="AH57">
        <v>55</v>
      </c>
      <c r="AI57" s="4" t="s">
        <v>630</v>
      </c>
      <c r="AJ57">
        <v>1</v>
      </c>
    </row>
    <row r="58" spans="1:48" x14ac:dyDescent="0.25">
      <c r="Y58" s="4"/>
      <c r="AH58">
        <v>56</v>
      </c>
      <c r="AI58" s="4" t="s">
        <v>584</v>
      </c>
      <c r="AJ58">
        <v>1</v>
      </c>
    </row>
    <row r="59" spans="1:48" x14ac:dyDescent="0.25">
      <c r="AH59">
        <v>57</v>
      </c>
      <c r="AI59" s="21" t="s">
        <v>641</v>
      </c>
      <c r="AJ59">
        <v>1</v>
      </c>
    </row>
    <row r="60" spans="1:48" x14ac:dyDescent="0.25">
      <c r="AH60">
        <v>58</v>
      </c>
      <c r="AI60" s="4" t="s">
        <v>610</v>
      </c>
      <c r="AJ60">
        <v>1</v>
      </c>
    </row>
    <row r="61" spans="1:48" x14ac:dyDescent="0.25">
      <c r="AH61">
        <v>59</v>
      </c>
      <c r="AI61" s="4" t="s">
        <v>858</v>
      </c>
      <c r="AJ61">
        <v>1</v>
      </c>
    </row>
    <row r="62" spans="1:48" x14ac:dyDescent="0.25">
      <c r="AH62">
        <v>60</v>
      </c>
      <c r="AI62" s="4" t="s">
        <v>909</v>
      </c>
      <c r="AJ62">
        <v>1</v>
      </c>
    </row>
    <row r="63" spans="1:48" x14ac:dyDescent="0.25">
      <c r="AH63">
        <v>61</v>
      </c>
      <c r="AI63" s="4" t="s">
        <v>624</v>
      </c>
      <c r="AJ63">
        <v>1</v>
      </c>
    </row>
    <row r="64" spans="1:48" x14ac:dyDescent="0.25">
      <c r="AH64">
        <v>62</v>
      </c>
      <c r="AI64" s="4" t="s">
        <v>721</v>
      </c>
      <c r="AJ64">
        <v>1</v>
      </c>
    </row>
    <row r="65" spans="34:36" x14ac:dyDescent="0.25">
      <c r="AH65">
        <v>63</v>
      </c>
      <c r="AI65" s="4" t="s">
        <v>683</v>
      </c>
      <c r="AJ65">
        <v>1</v>
      </c>
    </row>
    <row r="66" spans="34:36" x14ac:dyDescent="0.25">
      <c r="AH66">
        <v>64</v>
      </c>
      <c r="AI66" s="4" t="s">
        <v>652</v>
      </c>
      <c r="AJ66">
        <v>1</v>
      </c>
    </row>
    <row r="67" spans="34:36" x14ac:dyDescent="0.25">
      <c r="AH67">
        <v>65</v>
      </c>
      <c r="AI67" s="4" t="s">
        <v>758</v>
      </c>
      <c r="AJ67">
        <v>1</v>
      </c>
    </row>
    <row r="68" spans="34:36" x14ac:dyDescent="0.25">
      <c r="AH68">
        <v>66</v>
      </c>
      <c r="AI68" s="4" t="s">
        <v>876</v>
      </c>
      <c r="AJ68">
        <v>1</v>
      </c>
    </row>
    <row r="69" spans="34:36" x14ac:dyDescent="0.25">
      <c r="AH69">
        <v>67</v>
      </c>
      <c r="AI69" s="4" t="s">
        <v>724</v>
      </c>
      <c r="AJ69">
        <v>1</v>
      </c>
    </row>
    <row r="70" spans="34:36" x14ac:dyDescent="0.25">
      <c r="AH70">
        <v>68</v>
      </c>
      <c r="AI70" s="4" t="s">
        <v>763</v>
      </c>
      <c r="AJ70">
        <v>1</v>
      </c>
    </row>
    <row r="71" spans="34:36" x14ac:dyDescent="0.25">
      <c r="AH71">
        <v>69</v>
      </c>
      <c r="AI71" s="4" t="s">
        <v>938</v>
      </c>
      <c r="AJ71">
        <v>1</v>
      </c>
    </row>
    <row r="72" spans="34:36" x14ac:dyDescent="0.25">
      <c r="AH72">
        <v>70</v>
      </c>
      <c r="AI72" s="4" t="s">
        <v>846</v>
      </c>
      <c r="AJ72">
        <v>1</v>
      </c>
    </row>
    <row r="73" spans="34:36" x14ac:dyDescent="0.25">
      <c r="AH73">
        <v>71</v>
      </c>
      <c r="AI73" s="4" t="s">
        <v>760</v>
      </c>
      <c r="AJ73">
        <v>1</v>
      </c>
    </row>
    <row r="74" spans="34:36" x14ac:dyDescent="0.25">
      <c r="AH74">
        <v>72</v>
      </c>
      <c r="AI74" s="21" t="s">
        <v>767</v>
      </c>
      <c r="AJ74">
        <v>1</v>
      </c>
    </row>
    <row r="75" spans="34:36" x14ac:dyDescent="0.25">
      <c r="AH75">
        <v>73</v>
      </c>
      <c r="AI75" s="4" t="s">
        <v>957</v>
      </c>
      <c r="AJ75">
        <v>1</v>
      </c>
    </row>
    <row r="76" spans="34:36" x14ac:dyDescent="0.25">
      <c r="AH76">
        <v>74</v>
      </c>
      <c r="AI76" s="4" t="s">
        <v>944</v>
      </c>
      <c r="AJ76">
        <v>1</v>
      </c>
    </row>
  </sheetData>
  <autoFilter ref="Y2:AB2" xr:uid="{4AB0F4E0-F3D3-4344-B8FB-192908C22A20}">
    <sortState xmlns:xlrd2="http://schemas.microsoft.com/office/spreadsheetml/2017/richdata2" ref="Y3:AB36">
      <sortCondition descending="1" ref="Z2"/>
    </sortState>
  </autoFilter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DBF1C-EE4A-4CC6-B0B9-B87B282D82AA}">
  <sheetPr filterMode="1"/>
  <dimension ref="A1:W456"/>
  <sheetViews>
    <sheetView workbookViewId="0"/>
  </sheetViews>
  <sheetFormatPr defaultRowHeight="15" x14ac:dyDescent="0.25"/>
  <cols>
    <col min="2" max="2" width="21.42578125" bestFit="1" customWidth="1"/>
    <col min="8" max="8" width="11" bestFit="1" customWidth="1"/>
  </cols>
  <sheetData>
    <row r="1" spans="1:23" ht="25.5" x14ac:dyDescent="0.25">
      <c r="B1" s="46" t="s">
        <v>0</v>
      </c>
      <c r="C1" s="46"/>
      <c r="K1" s="23"/>
      <c r="Q1" s="23"/>
    </row>
    <row r="2" spans="1:23" x14ac:dyDescent="0.25">
      <c r="A2" t="s">
        <v>962</v>
      </c>
      <c r="B2" s="33" t="s">
        <v>1050</v>
      </c>
      <c r="C2" s="34" t="s">
        <v>1051</v>
      </c>
      <c r="D2" s="33" t="s">
        <v>964</v>
      </c>
      <c r="E2" s="33" t="s">
        <v>468</v>
      </c>
      <c r="F2" s="33" t="s">
        <v>521</v>
      </c>
      <c r="G2" s="34" t="s">
        <v>1052</v>
      </c>
      <c r="H2" s="34" t="s">
        <v>1053</v>
      </c>
      <c r="I2" s="35" t="s">
        <v>1054</v>
      </c>
      <c r="J2" s="34" t="s">
        <v>1055</v>
      </c>
      <c r="K2" s="34" t="s">
        <v>1056</v>
      </c>
      <c r="L2" s="34" t="s">
        <v>1045</v>
      </c>
      <c r="M2" s="34" t="s">
        <v>1057</v>
      </c>
      <c r="N2" s="34" t="s">
        <v>1058</v>
      </c>
      <c r="O2" s="33" t="s">
        <v>528</v>
      </c>
      <c r="P2" s="35" t="s">
        <v>1059</v>
      </c>
      <c r="Q2" s="34" t="s">
        <v>1060</v>
      </c>
      <c r="R2" s="34" t="s">
        <v>1047</v>
      </c>
      <c r="S2" s="34" t="s">
        <v>1048</v>
      </c>
      <c r="T2" s="33" t="s">
        <v>529</v>
      </c>
      <c r="U2" s="35" t="s">
        <v>1061</v>
      </c>
      <c r="V2" s="33" t="s">
        <v>1049</v>
      </c>
      <c r="W2" s="35" t="s">
        <v>1062</v>
      </c>
    </row>
    <row r="3" spans="1:23" hidden="1" x14ac:dyDescent="0.25">
      <c r="A3">
        <v>1</v>
      </c>
      <c r="B3" s="20" t="s">
        <v>840</v>
      </c>
      <c r="C3">
        <v>0</v>
      </c>
      <c r="D3">
        <v>1</v>
      </c>
      <c r="E3">
        <v>1</v>
      </c>
      <c r="F3">
        <v>5</v>
      </c>
      <c r="G3">
        <v>0</v>
      </c>
      <c r="H3">
        <v>0</v>
      </c>
      <c r="I3">
        <v>0</v>
      </c>
      <c r="J3">
        <v>5</v>
      </c>
      <c r="K3" s="23">
        <v>5</v>
      </c>
      <c r="L3">
        <v>0</v>
      </c>
      <c r="M3">
        <v>1</v>
      </c>
      <c r="N3">
        <v>1</v>
      </c>
      <c r="O3">
        <v>0</v>
      </c>
      <c r="P3">
        <v>0</v>
      </c>
      <c r="Q3" s="23">
        <v>1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</row>
    <row r="4" spans="1:23" hidden="1" x14ac:dyDescent="0.25">
      <c r="A4">
        <v>2</v>
      </c>
      <c r="B4" s="4" t="s">
        <v>856</v>
      </c>
      <c r="C4">
        <v>0</v>
      </c>
      <c r="D4">
        <v>3</v>
      </c>
      <c r="E4">
        <v>1</v>
      </c>
      <c r="F4">
        <v>6</v>
      </c>
      <c r="G4">
        <v>0</v>
      </c>
      <c r="H4">
        <v>0</v>
      </c>
      <c r="I4">
        <v>0</v>
      </c>
      <c r="J4">
        <v>6</v>
      </c>
      <c r="K4" s="23">
        <v>6</v>
      </c>
      <c r="L4">
        <v>0</v>
      </c>
      <c r="M4">
        <v>1</v>
      </c>
      <c r="N4">
        <v>1</v>
      </c>
      <c r="O4">
        <v>0</v>
      </c>
      <c r="P4">
        <v>0</v>
      </c>
      <c r="Q4" s="23">
        <v>1</v>
      </c>
      <c r="R4">
        <v>0</v>
      </c>
      <c r="S4">
        <v>0</v>
      </c>
      <c r="T4">
        <v>0</v>
      </c>
      <c r="U4">
        <v>2</v>
      </c>
      <c r="V4">
        <v>0</v>
      </c>
      <c r="W4">
        <v>0</v>
      </c>
    </row>
    <row r="5" spans="1:23" hidden="1" x14ac:dyDescent="0.25">
      <c r="A5">
        <v>3</v>
      </c>
      <c r="B5" s="21" t="s">
        <v>557</v>
      </c>
      <c r="C5">
        <v>0</v>
      </c>
      <c r="D5">
        <v>14</v>
      </c>
      <c r="E5">
        <v>15</v>
      </c>
      <c r="F5">
        <v>235</v>
      </c>
      <c r="G5">
        <v>1</v>
      </c>
      <c r="H5">
        <v>0</v>
      </c>
      <c r="I5">
        <v>0</v>
      </c>
      <c r="J5">
        <v>38</v>
      </c>
      <c r="K5">
        <v>16.79</v>
      </c>
      <c r="L5">
        <v>0</v>
      </c>
      <c r="M5">
        <v>1</v>
      </c>
      <c r="N5">
        <v>2</v>
      </c>
      <c r="O5">
        <v>0</v>
      </c>
      <c r="P5">
        <v>0</v>
      </c>
      <c r="Q5">
        <v>2</v>
      </c>
      <c r="R5">
        <v>0</v>
      </c>
      <c r="S5">
        <v>0</v>
      </c>
      <c r="T5">
        <v>0</v>
      </c>
      <c r="U5">
        <v>4</v>
      </c>
      <c r="V5">
        <v>0</v>
      </c>
      <c r="W5">
        <v>0</v>
      </c>
    </row>
    <row r="6" spans="1:23" hidden="1" x14ac:dyDescent="0.25">
      <c r="A6">
        <v>4</v>
      </c>
      <c r="B6" s="4" t="s">
        <v>849</v>
      </c>
      <c r="C6">
        <v>0</v>
      </c>
      <c r="D6">
        <v>4</v>
      </c>
      <c r="E6">
        <v>5</v>
      </c>
      <c r="F6">
        <v>33</v>
      </c>
      <c r="G6">
        <v>1</v>
      </c>
      <c r="H6">
        <v>0</v>
      </c>
      <c r="I6">
        <v>0</v>
      </c>
      <c r="J6">
        <v>14</v>
      </c>
      <c r="K6">
        <v>8.25</v>
      </c>
      <c r="L6">
        <v>0</v>
      </c>
      <c r="M6">
        <v>1</v>
      </c>
      <c r="N6">
        <v>2</v>
      </c>
      <c r="O6">
        <v>0</v>
      </c>
      <c r="P6">
        <v>0</v>
      </c>
      <c r="Q6" s="23">
        <v>2</v>
      </c>
      <c r="R6">
        <v>0</v>
      </c>
      <c r="S6">
        <v>0</v>
      </c>
      <c r="T6">
        <v>0</v>
      </c>
      <c r="U6">
        <v>2</v>
      </c>
      <c r="V6">
        <v>0</v>
      </c>
      <c r="W6">
        <v>0</v>
      </c>
    </row>
    <row r="7" spans="1:23" hidden="1" x14ac:dyDescent="0.25">
      <c r="A7">
        <v>5</v>
      </c>
      <c r="B7" s="4" t="s">
        <v>607</v>
      </c>
      <c r="C7">
        <v>0</v>
      </c>
      <c r="D7">
        <v>3</v>
      </c>
      <c r="E7">
        <v>3</v>
      </c>
      <c r="F7">
        <v>2</v>
      </c>
      <c r="G7">
        <v>0</v>
      </c>
      <c r="H7">
        <v>0</v>
      </c>
      <c r="I7">
        <v>0</v>
      </c>
      <c r="J7">
        <v>2</v>
      </c>
      <c r="K7" s="23">
        <v>0.67</v>
      </c>
      <c r="L7">
        <v>0</v>
      </c>
      <c r="M7">
        <v>4</v>
      </c>
      <c r="N7">
        <v>15</v>
      </c>
      <c r="O7">
        <v>0</v>
      </c>
      <c r="P7">
        <v>0</v>
      </c>
      <c r="Q7" s="23">
        <v>3.75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</row>
    <row r="8" spans="1:23" hidden="1" x14ac:dyDescent="0.25">
      <c r="A8">
        <v>6</v>
      </c>
      <c r="B8" s="21" t="s">
        <v>573</v>
      </c>
      <c r="C8">
        <v>0</v>
      </c>
      <c r="D8">
        <v>7</v>
      </c>
      <c r="E8">
        <v>10</v>
      </c>
      <c r="F8">
        <v>147</v>
      </c>
      <c r="G8">
        <v>1</v>
      </c>
      <c r="H8">
        <v>1</v>
      </c>
      <c r="I8">
        <v>0</v>
      </c>
      <c r="J8">
        <v>62</v>
      </c>
      <c r="K8">
        <v>16.329999999999998</v>
      </c>
      <c r="L8">
        <v>0</v>
      </c>
      <c r="M8">
        <v>3</v>
      </c>
      <c r="N8">
        <v>14</v>
      </c>
      <c r="O8">
        <v>0</v>
      </c>
      <c r="P8">
        <v>0</v>
      </c>
      <c r="Q8" s="23">
        <v>4.67</v>
      </c>
      <c r="R8">
        <v>0</v>
      </c>
      <c r="S8">
        <v>0</v>
      </c>
      <c r="T8">
        <v>0</v>
      </c>
      <c r="U8">
        <v>4</v>
      </c>
      <c r="V8">
        <v>0</v>
      </c>
      <c r="W8">
        <v>0</v>
      </c>
    </row>
    <row r="9" spans="1:23" hidden="1" x14ac:dyDescent="0.25">
      <c r="A9">
        <v>7</v>
      </c>
      <c r="B9" s="4" t="s">
        <v>565</v>
      </c>
      <c r="C9">
        <v>0</v>
      </c>
      <c r="D9">
        <v>11</v>
      </c>
      <c r="E9">
        <v>13</v>
      </c>
      <c r="F9">
        <v>216</v>
      </c>
      <c r="G9">
        <v>4</v>
      </c>
      <c r="H9">
        <v>0</v>
      </c>
      <c r="I9">
        <v>0</v>
      </c>
      <c r="J9">
        <v>48</v>
      </c>
      <c r="K9" s="23">
        <v>24</v>
      </c>
      <c r="L9">
        <v>0</v>
      </c>
      <c r="M9">
        <v>4</v>
      </c>
      <c r="N9">
        <v>19</v>
      </c>
      <c r="O9">
        <v>0</v>
      </c>
      <c r="P9">
        <v>0</v>
      </c>
      <c r="Q9" s="23">
        <v>4.75</v>
      </c>
      <c r="R9">
        <v>0</v>
      </c>
      <c r="S9">
        <v>0</v>
      </c>
      <c r="T9">
        <v>0</v>
      </c>
      <c r="U9">
        <v>7</v>
      </c>
      <c r="V9">
        <v>0</v>
      </c>
      <c r="W9">
        <v>0</v>
      </c>
    </row>
    <row r="10" spans="1:23" hidden="1" x14ac:dyDescent="0.25">
      <c r="A10">
        <v>8</v>
      </c>
      <c r="B10" s="4" t="s">
        <v>510</v>
      </c>
      <c r="C10">
        <v>1</v>
      </c>
      <c r="D10">
        <v>3</v>
      </c>
      <c r="E10">
        <v>3</v>
      </c>
      <c r="F10">
        <v>4</v>
      </c>
      <c r="G10">
        <v>1</v>
      </c>
      <c r="H10">
        <v>0</v>
      </c>
      <c r="I10">
        <v>0</v>
      </c>
      <c r="J10">
        <v>3</v>
      </c>
      <c r="K10" s="23">
        <v>2</v>
      </c>
      <c r="L10">
        <v>3</v>
      </c>
      <c r="M10">
        <v>1</v>
      </c>
      <c r="N10">
        <v>5</v>
      </c>
      <c r="O10">
        <v>0</v>
      </c>
      <c r="P10">
        <v>0</v>
      </c>
      <c r="Q10" s="23">
        <v>5</v>
      </c>
      <c r="R10">
        <v>18</v>
      </c>
      <c r="S10">
        <v>1.67</v>
      </c>
      <c r="T10">
        <v>1</v>
      </c>
      <c r="U10">
        <v>0</v>
      </c>
      <c r="V10">
        <v>0</v>
      </c>
      <c r="W10">
        <v>0</v>
      </c>
    </row>
    <row r="11" spans="1:23" hidden="1" x14ac:dyDescent="0.25">
      <c r="A11">
        <v>9</v>
      </c>
      <c r="B11" s="4" t="s">
        <v>950</v>
      </c>
      <c r="C11">
        <v>0</v>
      </c>
      <c r="D11">
        <v>9</v>
      </c>
      <c r="E11">
        <v>11</v>
      </c>
      <c r="F11">
        <v>140</v>
      </c>
      <c r="G11">
        <v>3</v>
      </c>
      <c r="H11">
        <v>0</v>
      </c>
      <c r="I11">
        <v>0</v>
      </c>
      <c r="J11">
        <v>39.1</v>
      </c>
      <c r="K11">
        <v>17.5</v>
      </c>
      <c r="L11">
        <v>0</v>
      </c>
      <c r="M11">
        <v>2</v>
      </c>
      <c r="N11">
        <v>11</v>
      </c>
      <c r="O11">
        <v>0</v>
      </c>
      <c r="P11">
        <v>0</v>
      </c>
      <c r="Q11" s="23">
        <v>5.5</v>
      </c>
      <c r="R11">
        <v>0</v>
      </c>
      <c r="S11">
        <v>0</v>
      </c>
      <c r="T11">
        <v>0</v>
      </c>
      <c r="U11">
        <v>2</v>
      </c>
      <c r="V11">
        <v>0</v>
      </c>
      <c r="W11">
        <v>0</v>
      </c>
    </row>
    <row r="12" spans="1:23" hidden="1" x14ac:dyDescent="0.25">
      <c r="A12">
        <v>10</v>
      </c>
      <c r="B12" s="4" t="s">
        <v>775</v>
      </c>
      <c r="C12">
        <v>0</v>
      </c>
      <c r="D12">
        <v>2</v>
      </c>
      <c r="E12">
        <v>2</v>
      </c>
      <c r="F12">
        <v>6</v>
      </c>
      <c r="G12">
        <v>1</v>
      </c>
      <c r="H12">
        <v>0</v>
      </c>
      <c r="I12">
        <v>0</v>
      </c>
      <c r="J12">
        <v>5</v>
      </c>
      <c r="K12" s="23">
        <v>6</v>
      </c>
      <c r="L12">
        <v>0</v>
      </c>
      <c r="M12">
        <v>3</v>
      </c>
      <c r="N12">
        <v>17</v>
      </c>
      <c r="O12">
        <v>0</v>
      </c>
      <c r="P12">
        <v>0</v>
      </c>
      <c r="Q12" s="23">
        <v>5.67</v>
      </c>
      <c r="R12">
        <v>0</v>
      </c>
      <c r="S12">
        <v>0</v>
      </c>
      <c r="T12">
        <v>0</v>
      </c>
      <c r="U12">
        <v>1</v>
      </c>
      <c r="V12">
        <v>0</v>
      </c>
      <c r="W12">
        <v>0</v>
      </c>
    </row>
    <row r="13" spans="1:23" hidden="1" x14ac:dyDescent="0.25">
      <c r="A13">
        <v>11</v>
      </c>
      <c r="B13" s="4" t="s">
        <v>901</v>
      </c>
      <c r="C13">
        <v>0</v>
      </c>
      <c r="D13">
        <v>5</v>
      </c>
      <c r="E13">
        <v>5</v>
      </c>
      <c r="F13">
        <v>31</v>
      </c>
      <c r="G13">
        <v>0</v>
      </c>
      <c r="H13">
        <v>0</v>
      </c>
      <c r="I13">
        <v>0</v>
      </c>
      <c r="J13">
        <v>22</v>
      </c>
      <c r="K13" s="23">
        <v>6.2</v>
      </c>
      <c r="L13">
        <v>0</v>
      </c>
      <c r="M13">
        <v>3</v>
      </c>
      <c r="N13">
        <v>19</v>
      </c>
      <c r="O13">
        <v>0</v>
      </c>
      <c r="P13">
        <v>0</v>
      </c>
      <c r="Q13" s="23">
        <v>6.33</v>
      </c>
      <c r="R13">
        <v>0</v>
      </c>
      <c r="S13">
        <v>0</v>
      </c>
      <c r="T13">
        <v>0</v>
      </c>
      <c r="U13">
        <v>1</v>
      </c>
      <c r="V13">
        <v>0</v>
      </c>
      <c r="W13">
        <v>0</v>
      </c>
    </row>
    <row r="14" spans="1:23" hidden="1" x14ac:dyDescent="0.25">
      <c r="A14">
        <v>12</v>
      </c>
      <c r="B14" s="4" t="s">
        <v>655</v>
      </c>
      <c r="C14">
        <v>0</v>
      </c>
      <c r="D14">
        <v>19</v>
      </c>
      <c r="E14">
        <v>19</v>
      </c>
      <c r="F14">
        <v>176</v>
      </c>
      <c r="G14">
        <v>4</v>
      </c>
      <c r="H14">
        <v>0</v>
      </c>
      <c r="I14">
        <v>0</v>
      </c>
      <c r="J14">
        <v>28</v>
      </c>
      <c r="K14" s="23">
        <v>11.73</v>
      </c>
      <c r="L14">
        <v>0</v>
      </c>
      <c r="M14">
        <v>2</v>
      </c>
      <c r="N14">
        <v>14</v>
      </c>
      <c r="O14">
        <v>0</v>
      </c>
      <c r="P14">
        <v>0</v>
      </c>
      <c r="Q14" s="23">
        <v>7</v>
      </c>
      <c r="R14">
        <v>0</v>
      </c>
      <c r="S14">
        <v>0</v>
      </c>
      <c r="T14">
        <v>0</v>
      </c>
      <c r="U14">
        <v>10</v>
      </c>
      <c r="V14">
        <v>0</v>
      </c>
      <c r="W14">
        <v>0</v>
      </c>
    </row>
    <row r="15" spans="1:23" hidden="1" x14ac:dyDescent="0.25">
      <c r="A15">
        <v>13</v>
      </c>
      <c r="B15" s="4" t="s">
        <v>808</v>
      </c>
      <c r="C15">
        <v>0</v>
      </c>
      <c r="D15">
        <v>12</v>
      </c>
      <c r="E15">
        <v>13</v>
      </c>
      <c r="F15">
        <v>113</v>
      </c>
      <c r="G15">
        <v>2</v>
      </c>
      <c r="H15">
        <v>0</v>
      </c>
      <c r="I15">
        <v>0</v>
      </c>
      <c r="J15">
        <v>23</v>
      </c>
      <c r="K15" s="23">
        <v>10.27</v>
      </c>
      <c r="L15">
        <v>0</v>
      </c>
      <c r="M15">
        <v>1</v>
      </c>
      <c r="N15">
        <v>7</v>
      </c>
      <c r="O15">
        <v>0</v>
      </c>
      <c r="P15">
        <v>0</v>
      </c>
      <c r="Q15" s="23">
        <v>7</v>
      </c>
      <c r="R15">
        <v>0</v>
      </c>
      <c r="S15">
        <v>0</v>
      </c>
      <c r="T15">
        <v>0</v>
      </c>
      <c r="U15">
        <v>8</v>
      </c>
      <c r="V15">
        <v>0</v>
      </c>
      <c r="W15">
        <v>0</v>
      </c>
    </row>
    <row r="16" spans="1:23" hidden="1" x14ac:dyDescent="0.25">
      <c r="A16">
        <v>14</v>
      </c>
      <c r="B16" s="4" t="s">
        <v>839</v>
      </c>
      <c r="C16">
        <v>0</v>
      </c>
      <c r="D16">
        <v>7</v>
      </c>
      <c r="E16">
        <v>7</v>
      </c>
      <c r="F16">
        <v>98</v>
      </c>
      <c r="G16">
        <v>0</v>
      </c>
      <c r="H16">
        <v>0</v>
      </c>
      <c r="I16">
        <v>0</v>
      </c>
      <c r="J16">
        <v>40</v>
      </c>
      <c r="K16" s="23">
        <v>14</v>
      </c>
      <c r="L16">
        <v>0</v>
      </c>
      <c r="M16">
        <v>3</v>
      </c>
      <c r="N16">
        <v>21</v>
      </c>
      <c r="O16">
        <v>0</v>
      </c>
      <c r="P16">
        <v>0</v>
      </c>
      <c r="Q16" s="23">
        <v>7</v>
      </c>
      <c r="R16">
        <v>0</v>
      </c>
      <c r="S16">
        <v>0</v>
      </c>
      <c r="T16">
        <v>0</v>
      </c>
      <c r="U16">
        <v>1</v>
      </c>
      <c r="V16">
        <v>0</v>
      </c>
      <c r="W16">
        <v>0</v>
      </c>
    </row>
    <row r="17" spans="1:23" hidden="1" x14ac:dyDescent="0.25">
      <c r="A17">
        <v>15</v>
      </c>
      <c r="B17" s="4" t="s">
        <v>937</v>
      </c>
      <c r="C17">
        <v>0</v>
      </c>
      <c r="D17">
        <v>7</v>
      </c>
      <c r="E17">
        <v>11</v>
      </c>
      <c r="F17">
        <v>39</v>
      </c>
      <c r="G17">
        <v>2</v>
      </c>
      <c r="H17">
        <v>0</v>
      </c>
      <c r="I17">
        <v>0</v>
      </c>
      <c r="J17">
        <v>13</v>
      </c>
      <c r="K17" s="23">
        <v>4.33</v>
      </c>
      <c r="L17">
        <v>0</v>
      </c>
      <c r="M17">
        <v>4</v>
      </c>
      <c r="N17">
        <v>28</v>
      </c>
      <c r="O17">
        <v>0</v>
      </c>
      <c r="P17">
        <v>0</v>
      </c>
      <c r="Q17" s="23">
        <v>7</v>
      </c>
      <c r="R17">
        <v>0</v>
      </c>
      <c r="S17">
        <v>0</v>
      </c>
      <c r="T17">
        <v>0</v>
      </c>
      <c r="U17">
        <v>2</v>
      </c>
      <c r="V17">
        <v>0</v>
      </c>
      <c r="W17">
        <v>0</v>
      </c>
    </row>
    <row r="18" spans="1:23" hidden="1" x14ac:dyDescent="0.25">
      <c r="A18">
        <v>16</v>
      </c>
      <c r="B18" s="4" t="s">
        <v>871</v>
      </c>
      <c r="C18">
        <v>0</v>
      </c>
      <c r="D18">
        <v>4</v>
      </c>
      <c r="E18">
        <v>4</v>
      </c>
      <c r="F18">
        <v>34</v>
      </c>
      <c r="G18">
        <v>0</v>
      </c>
      <c r="H18">
        <v>0</v>
      </c>
      <c r="I18">
        <v>0</v>
      </c>
      <c r="J18">
        <v>12</v>
      </c>
      <c r="K18" s="23">
        <v>8.5</v>
      </c>
      <c r="L18">
        <v>0</v>
      </c>
      <c r="M18">
        <v>3</v>
      </c>
      <c r="N18">
        <v>22</v>
      </c>
      <c r="O18">
        <v>0</v>
      </c>
      <c r="P18">
        <v>0</v>
      </c>
      <c r="Q18" s="23">
        <v>7.33</v>
      </c>
      <c r="R18">
        <v>0</v>
      </c>
      <c r="S18">
        <v>0</v>
      </c>
      <c r="T18">
        <v>0</v>
      </c>
      <c r="U18">
        <v>1</v>
      </c>
      <c r="V18">
        <v>0</v>
      </c>
      <c r="W18">
        <v>0</v>
      </c>
    </row>
    <row r="19" spans="1:23" hidden="1" x14ac:dyDescent="0.25">
      <c r="A19">
        <v>17</v>
      </c>
      <c r="B19" s="4" t="s">
        <v>760</v>
      </c>
      <c r="C19">
        <v>0</v>
      </c>
      <c r="D19">
        <v>6</v>
      </c>
      <c r="E19">
        <v>4</v>
      </c>
      <c r="F19">
        <v>136</v>
      </c>
      <c r="G19">
        <v>0</v>
      </c>
      <c r="H19">
        <v>1</v>
      </c>
      <c r="I19">
        <v>0</v>
      </c>
      <c r="J19">
        <v>62</v>
      </c>
      <c r="K19" s="23">
        <v>34</v>
      </c>
      <c r="L19">
        <v>0</v>
      </c>
      <c r="M19">
        <v>10</v>
      </c>
      <c r="N19">
        <v>77</v>
      </c>
      <c r="O19">
        <v>1</v>
      </c>
      <c r="P19">
        <v>0</v>
      </c>
      <c r="Q19" s="23">
        <v>7.7</v>
      </c>
      <c r="R19">
        <v>0</v>
      </c>
      <c r="S19">
        <v>0</v>
      </c>
      <c r="T19">
        <v>0</v>
      </c>
      <c r="U19">
        <v>4</v>
      </c>
      <c r="V19">
        <v>0</v>
      </c>
      <c r="W19">
        <v>2</v>
      </c>
    </row>
    <row r="20" spans="1:23" hidden="1" x14ac:dyDescent="0.25">
      <c r="A20">
        <v>18</v>
      </c>
      <c r="B20" s="4" t="s">
        <v>938</v>
      </c>
      <c r="C20">
        <v>0</v>
      </c>
      <c r="D20">
        <v>7</v>
      </c>
      <c r="E20">
        <v>8</v>
      </c>
      <c r="F20">
        <v>21</v>
      </c>
      <c r="G20">
        <v>3</v>
      </c>
      <c r="H20">
        <v>0</v>
      </c>
      <c r="I20">
        <v>0</v>
      </c>
      <c r="J20">
        <v>7.1</v>
      </c>
      <c r="K20" s="23">
        <v>4.2</v>
      </c>
      <c r="L20">
        <v>0</v>
      </c>
      <c r="M20">
        <v>13</v>
      </c>
      <c r="N20">
        <v>102</v>
      </c>
      <c r="O20">
        <v>1</v>
      </c>
      <c r="P20">
        <v>0</v>
      </c>
      <c r="Q20" s="23">
        <v>7.85</v>
      </c>
      <c r="R20">
        <v>0</v>
      </c>
      <c r="S20">
        <v>0</v>
      </c>
      <c r="T20">
        <v>0</v>
      </c>
      <c r="U20">
        <v>2</v>
      </c>
      <c r="V20">
        <v>0</v>
      </c>
      <c r="W20">
        <v>0</v>
      </c>
    </row>
    <row r="21" spans="1:23" hidden="1" x14ac:dyDescent="0.25">
      <c r="A21">
        <v>19</v>
      </c>
      <c r="B21" s="4" t="s">
        <v>844</v>
      </c>
      <c r="C21">
        <v>0</v>
      </c>
      <c r="D21">
        <v>1</v>
      </c>
      <c r="E21">
        <v>2</v>
      </c>
      <c r="F21">
        <v>7</v>
      </c>
      <c r="G21">
        <v>0</v>
      </c>
      <c r="H21">
        <v>0</v>
      </c>
      <c r="I21">
        <v>0</v>
      </c>
      <c r="J21">
        <v>6</v>
      </c>
      <c r="K21" s="23">
        <v>3.5</v>
      </c>
      <c r="L21">
        <v>0</v>
      </c>
      <c r="M21">
        <v>1</v>
      </c>
      <c r="N21">
        <v>8</v>
      </c>
      <c r="O21">
        <v>0</v>
      </c>
      <c r="P21">
        <v>0</v>
      </c>
      <c r="Q21" s="23">
        <v>8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</row>
    <row r="22" spans="1:23" hidden="1" x14ac:dyDescent="0.25">
      <c r="A22">
        <v>20</v>
      </c>
      <c r="B22" s="4" t="s">
        <v>861</v>
      </c>
      <c r="C22">
        <v>0</v>
      </c>
      <c r="D22">
        <v>27</v>
      </c>
      <c r="E22">
        <v>25</v>
      </c>
      <c r="F22">
        <v>217</v>
      </c>
      <c r="G22">
        <v>6</v>
      </c>
      <c r="H22">
        <v>0</v>
      </c>
      <c r="I22">
        <v>0</v>
      </c>
      <c r="J22">
        <v>25</v>
      </c>
      <c r="K22" s="23">
        <v>11.42</v>
      </c>
      <c r="L22">
        <v>0</v>
      </c>
      <c r="M22">
        <v>1</v>
      </c>
      <c r="N22">
        <v>8</v>
      </c>
      <c r="O22">
        <v>0</v>
      </c>
      <c r="P22">
        <v>0</v>
      </c>
      <c r="Q22" s="23">
        <v>8</v>
      </c>
      <c r="R22">
        <v>0</v>
      </c>
      <c r="S22">
        <v>0</v>
      </c>
      <c r="T22">
        <v>0</v>
      </c>
      <c r="U22">
        <v>9</v>
      </c>
      <c r="V22">
        <v>0</v>
      </c>
      <c r="W22">
        <v>0</v>
      </c>
    </row>
    <row r="23" spans="1:23" hidden="1" x14ac:dyDescent="0.25">
      <c r="A23">
        <v>21</v>
      </c>
      <c r="B23" s="4" t="s">
        <v>611</v>
      </c>
      <c r="C23">
        <v>0</v>
      </c>
      <c r="D23">
        <v>10</v>
      </c>
      <c r="E23">
        <v>10</v>
      </c>
      <c r="F23">
        <v>25</v>
      </c>
      <c r="G23">
        <v>3</v>
      </c>
      <c r="H23">
        <v>0</v>
      </c>
      <c r="I23">
        <v>0</v>
      </c>
      <c r="J23">
        <v>6.1</v>
      </c>
      <c r="K23" s="23">
        <v>3.57</v>
      </c>
      <c r="L23">
        <v>0</v>
      </c>
      <c r="M23">
        <v>14</v>
      </c>
      <c r="N23">
        <v>115</v>
      </c>
      <c r="O23">
        <v>0</v>
      </c>
      <c r="P23">
        <v>0</v>
      </c>
      <c r="Q23" s="23">
        <v>8.2100000000000009</v>
      </c>
      <c r="R23">
        <v>0</v>
      </c>
      <c r="S23">
        <v>0</v>
      </c>
      <c r="T23">
        <v>0</v>
      </c>
      <c r="U23">
        <v>3</v>
      </c>
      <c r="V23">
        <v>0</v>
      </c>
      <c r="W23">
        <v>0</v>
      </c>
    </row>
    <row r="24" spans="1:23" hidden="1" x14ac:dyDescent="0.25">
      <c r="A24">
        <v>22</v>
      </c>
      <c r="B24" s="4" t="s">
        <v>894</v>
      </c>
      <c r="C24">
        <v>0</v>
      </c>
      <c r="D24">
        <v>3</v>
      </c>
      <c r="E24">
        <v>3</v>
      </c>
      <c r="F24">
        <v>39</v>
      </c>
      <c r="G24">
        <v>1</v>
      </c>
      <c r="H24">
        <v>0</v>
      </c>
      <c r="I24">
        <v>0</v>
      </c>
      <c r="J24">
        <v>26</v>
      </c>
      <c r="K24" s="23">
        <v>19.5</v>
      </c>
      <c r="L24">
        <v>0</v>
      </c>
      <c r="M24">
        <v>5</v>
      </c>
      <c r="N24">
        <v>43</v>
      </c>
      <c r="O24">
        <v>0</v>
      </c>
      <c r="P24">
        <v>0</v>
      </c>
      <c r="Q24" s="23">
        <v>8.6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</row>
    <row r="25" spans="1:23" x14ac:dyDescent="0.25">
      <c r="A25">
        <v>23</v>
      </c>
      <c r="B25" s="2" t="s">
        <v>556</v>
      </c>
      <c r="C25">
        <v>0</v>
      </c>
      <c r="D25">
        <v>28</v>
      </c>
      <c r="E25">
        <v>22</v>
      </c>
      <c r="F25">
        <v>268</v>
      </c>
      <c r="G25">
        <v>4</v>
      </c>
      <c r="H25">
        <v>1</v>
      </c>
      <c r="I25">
        <v>0</v>
      </c>
      <c r="J25">
        <v>50</v>
      </c>
      <c r="K25" s="23">
        <v>14.89</v>
      </c>
      <c r="L25">
        <v>0</v>
      </c>
      <c r="M25">
        <v>51</v>
      </c>
      <c r="N25">
        <v>451</v>
      </c>
      <c r="O25">
        <v>4</v>
      </c>
      <c r="P25">
        <v>0</v>
      </c>
      <c r="Q25" s="23">
        <v>8.84</v>
      </c>
      <c r="R25">
        <v>0</v>
      </c>
      <c r="S25">
        <v>0</v>
      </c>
      <c r="T25">
        <v>0</v>
      </c>
      <c r="U25">
        <v>17</v>
      </c>
      <c r="V25">
        <v>0</v>
      </c>
      <c r="W25">
        <v>0</v>
      </c>
    </row>
    <row r="26" spans="1:23" hidden="1" x14ac:dyDescent="0.25">
      <c r="A26">
        <v>24</v>
      </c>
      <c r="B26" s="4" t="s">
        <v>776</v>
      </c>
      <c r="C26">
        <v>0</v>
      </c>
      <c r="D26">
        <v>11</v>
      </c>
      <c r="E26">
        <v>14</v>
      </c>
      <c r="F26">
        <v>194</v>
      </c>
      <c r="G26">
        <v>1</v>
      </c>
      <c r="H26">
        <v>0</v>
      </c>
      <c r="I26">
        <v>0</v>
      </c>
      <c r="J26">
        <v>43</v>
      </c>
      <c r="K26" s="23">
        <v>14.92</v>
      </c>
      <c r="L26">
        <v>0</v>
      </c>
      <c r="M26">
        <v>8</v>
      </c>
      <c r="N26">
        <v>71</v>
      </c>
      <c r="O26">
        <v>0</v>
      </c>
      <c r="P26">
        <v>0</v>
      </c>
      <c r="Q26" s="23">
        <v>8.8800000000000008</v>
      </c>
      <c r="R26">
        <v>0</v>
      </c>
      <c r="S26">
        <v>0</v>
      </c>
      <c r="T26">
        <v>0</v>
      </c>
      <c r="U26">
        <v>2</v>
      </c>
      <c r="V26">
        <v>0</v>
      </c>
      <c r="W26">
        <v>0</v>
      </c>
    </row>
    <row r="27" spans="1:23" hidden="1" x14ac:dyDescent="0.25">
      <c r="A27">
        <v>25</v>
      </c>
      <c r="B27" s="4" t="s">
        <v>936</v>
      </c>
      <c r="C27">
        <v>0</v>
      </c>
      <c r="D27">
        <v>27</v>
      </c>
      <c r="E27">
        <v>29</v>
      </c>
      <c r="F27">
        <v>442</v>
      </c>
      <c r="G27">
        <v>4</v>
      </c>
      <c r="H27">
        <v>1</v>
      </c>
      <c r="I27">
        <v>1</v>
      </c>
      <c r="J27">
        <v>100</v>
      </c>
      <c r="K27" s="23">
        <v>17.68</v>
      </c>
      <c r="L27">
        <v>0</v>
      </c>
      <c r="M27">
        <v>1</v>
      </c>
      <c r="N27">
        <v>9</v>
      </c>
      <c r="O27">
        <v>0</v>
      </c>
      <c r="P27">
        <v>0</v>
      </c>
      <c r="Q27" s="23">
        <v>9</v>
      </c>
      <c r="R27">
        <v>0</v>
      </c>
      <c r="S27">
        <v>0</v>
      </c>
      <c r="T27">
        <v>0</v>
      </c>
      <c r="U27">
        <v>9</v>
      </c>
      <c r="V27">
        <v>0</v>
      </c>
      <c r="W27">
        <v>0</v>
      </c>
    </row>
    <row r="28" spans="1:23" hidden="1" x14ac:dyDescent="0.25">
      <c r="A28">
        <v>26</v>
      </c>
      <c r="B28" s="4" t="s">
        <v>838</v>
      </c>
      <c r="C28">
        <v>0</v>
      </c>
      <c r="D28">
        <v>4</v>
      </c>
      <c r="E28">
        <v>4</v>
      </c>
      <c r="F28">
        <v>15</v>
      </c>
      <c r="G28">
        <v>0</v>
      </c>
      <c r="H28">
        <v>0</v>
      </c>
      <c r="I28">
        <v>0</v>
      </c>
      <c r="J28">
        <v>12</v>
      </c>
      <c r="K28" s="23">
        <v>3.75</v>
      </c>
      <c r="L28">
        <v>0</v>
      </c>
      <c r="M28">
        <v>2</v>
      </c>
      <c r="N28">
        <v>18</v>
      </c>
      <c r="O28">
        <v>0</v>
      </c>
      <c r="P28">
        <v>0</v>
      </c>
      <c r="Q28" s="23">
        <v>9</v>
      </c>
      <c r="R28">
        <v>0</v>
      </c>
      <c r="S28">
        <v>0</v>
      </c>
      <c r="T28">
        <v>0</v>
      </c>
      <c r="U28">
        <v>1</v>
      </c>
      <c r="V28">
        <v>0</v>
      </c>
      <c r="W28">
        <v>0</v>
      </c>
    </row>
    <row r="29" spans="1:23" hidden="1" x14ac:dyDescent="0.25">
      <c r="A29">
        <v>27</v>
      </c>
      <c r="B29" s="4" t="s">
        <v>854</v>
      </c>
      <c r="C29">
        <v>0</v>
      </c>
      <c r="D29">
        <v>9</v>
      </c>
      <c r="E29">
        <v>10</v>
      </c>
      <c r="F29">
        <v>98</v>
      </c>
      <c r="G29">
        <v>0</v>
      </c>
      <c r="H29">
        <v>0</v>
      </c>
      <c r="I29">
        <v>0</v>
      </c>
      <c r="J29">
        <v>30</v>
      </c>
      <c r="K29" s="23">
        <v>9.8000000000000007</v>
      </c>
      <c r="L29">
        <v>0</v>
      </c>
      <c r="M29">
        <v>1</v>
      </c>
      <c r="N29">
        <v>9</v>
      </c>
      <c r="O29">
        <v>0</v>
      </c>
      <c r="P29">
        <v>0</v>
      </c>
      <c r="Q29" s="23">
        <v>9</v>
      </c>
      <c r="R29">
        <v>0</v>
      </c>
      <c r="S29">
        <v>0</v>
      </c>
      <c r="T29">
        <v>0</v>
      </c>
      <c r="U29">
        <v>2</v>
      </c>
      <c r="V29">
        <v>0</v>
      </c>
      <c r="W29">
        <v>0</v>
      </c>
    </row>
    <row r="30" spans="1:23" hidden="1" x14ac:dyDescent="0.25">
      <c r="A30">
        <v>28</v>
      </c>
      <c r="B30" s="4" t="s">
        <v>946</v>
      </c>
      <c r="C30">
        <v>0</v>
      </c>
      <c r="D30">
        <v>1</v>
      </c>
      <c r="E30">
        <v>1</v>
      </c>
      <c r="F30">
        <v>1</v>
      </c>
      <c r="G30">
        <v>0</v>
      </c>
      <c r="H30">
        <v>0</v>
      </c>
      <c r="I30">
        <v>0</v>
      </c>
      <c r="J30">
        <v>1</v>
      </c>
      <c r="K30" s="23">
        <v>1</v>
      </c>
      <c r="L30">
        <v>0</v>
      </c>
      <c r="M30">
        <v>2</v>
      </c>
      <c r="N30">
        <v>19</v>
      </c>
      <c r="O30">
        <v>0</v>
      </c>
      <c r="P30">
        <v>0</v>
      </c>
      <c r="Q30" s="23">
        <v>9.5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</row>
    <row r="31" spans="1:23" hidden="1" x14ac:dyDescent="0.25">
      <c r="A31">
        <v>29</v>
      </c>
      <c r="B31" s="21" t="s">
        <v>604</v>
      </c>
      <c r="C31">
        <v>0</v>
      </c>
      <c r="D31">
        <v>12</v>
      </c>
      <c r="E31">
        <v>9</v>
      </c>
      <c r="F31">
        <v>41</v>
      </c>
      <c r="G31">
        <v>1</v>
      </c>
      <c r="H31">
        <v>0</v>
      </c>
      <c r="I31">
        <v>0</v>
      </c>
      <c r="J31">
        <v>16</v>
      </c>
      <c r="K31">
        <v>5.13</v>
      </c>
      <c r="L31">
        <v>0</v>
      </c>
      <c r="M31">
        <v>3</v>
      </c>
      <c r="N31">
        <v>29</v>
      </c>
      <c r="O31">
        <v>0</v>
      </c>
      <c r="P31">
        <v>0</v>
      </c>
      <c r="Q31">
        <v>9.67</v>
      </c>
      <c r="R31">
        <v>0</v>
      </c>
      <c r="S31">
        <v>0</v>
      </c>
      <c r="T31">
        <v>0</v>
      </c>
      <c r="U31">
        <v>1</v>
      </c>
      <c r="V31">
        <v>0</v>
      </c>
      <c r="W31">
        <v>0</v>
      </c>
    </row>
    <row r="32" spans="1:23" hidden="1" x14ac:dyDescent="0.25">
      <c r="A32">
        <v>30</v>
      </c>
      <c r="B32" s="4" t="s">
        <v>831</v>
      </c>
      <c r="C32">
        <v>0</v>
      </c>
      <c r="D32">
        <v>9</v>
      </c>
      <c r="E32">
        <v>8</v>
      </c>
      <c r="F32">
        <v>59</v>
      </c>
      <c r="G32">
        <v>2</v>
      </c>
      <c r="H32">
        <v>0</v>
      </c>
      <c r="I32">
        <v>0</v>
      </c>
      <c r="J32">
        <v>20</v>
      </c>
      <c r="K32" s="23">
        <v>9.83</v>
      </c>
      <c r="L32">
        <v>0</v>
      </c>
      <c r="M32">
        <v>6</v>
      </c>
      <c r="N32">
        <v>58</v>
      </c>
      <c r="O32">
        <v>0</v>
      </c>
      <c r="P32">
        <v>0</v>
      </c>
      <c r="Q32" s="23">
        <v>9.67</v>
      </c>
      <c r="R32">
        <v>0</v>
      </c>
      <c r="S32">
        <v>0</v>
      </c>
      <c r="T32">
        <v>0</v>
      </c>
      <c r="U32">
        <v>5</v>
      </c>
      <c r="V32">
        <v>0</v>
      </c>
      <c r="W32">
        <v>0</v>
      </c>
    </row>
    <row r="33" spans="1:23" hidden="1" x14ac:dyDescent="0.25">
      <c r="A33">
        <v>31</v>
      </c>
      <c r="B33" s="4" t="s">
        <v>811</v>
      </c>
      <c r="C33">
        <v>0</v>
      </c>
      <c r="D33">
        <v>24</v>
      </c>
      <c r="E33">
        <v>28</v>
      </c>
      <c r="F33">
        <v>350</v>
      </c>
      <c r="G33">
        <v>7</v>
      </c>
      <c r="H33">
        <v>1</v>
      </c>
      <c r="I33">
        <v>0</v>
      </c>
      <c r="J33">
        <v>55</v>
      </c>
      <c r="K33">
        <v>16.670000000000002</v>
      </c>
      <c r="L33">
        <v>0</v>
      </c>
      <c r="M33">
        <v>3</v>
      </c>
      <c r="N33">
        <v>30</v>
      </c>
      <c r="O33">
        <v>0</v>
      </c>
      <c r="P33">
        <v>0</v>
      </c>
      <c r="Q33" s="23">
        <v>10</v>
      </c>
      <c r="R33">
        <v>0</v>
      </c>
      <c r="S33">
        <v>0</v>
      </c>
      <c r="T33">
        <v>0</v>
      </c>
      <c r="U33">
        <v>9</v>
      </c>
      <c r="V33">
        <v>0</v>
      </c>
      <c r="W33">
        <v>0</v>
      </c>
    </row>
    <row r="34" spans="1:23" hidden="1" x14ac:dyDescent="0.25">
      <c r="A34">
        <v>32</v>
      </c>
      <c r="B34" s="4" t="s">
        <v>739</v>
      </c>
      <c r="C34">
        <v>0</v>
      </c>
      <c r="D34">
        <v>7</v>
      </c>
      <c r="E34">
        <v>3</v>
      </c>
      <c r="F34">
        <v>9</v>
      </c>
      <c r="G34">
        <v>1</v>
      </c>
      <c r="H34">
        <v>0</v>
      </c>
      <c r="I34">
        <v>0</v>
      </c>
      <c r="J34">
        <v>6</v>
      </c>
      <c r="K34" s="23">
        <v>4.5</v>
      </c>
      <c r="L34">
        <v>0</v>
      </c>
      <c r="M34">
        <v>11</v>
      </c>
      <c r="N34">
        <v>112</v>
      </c>
      <c r="O34">
        <v>0</v>
      </c>
      <c r="P34">
        <v>0</v>
      </c>
      <c r="Q34" s="23">
        <v>10.18</v>
      </c>
      <c r="R34">
        <v>0</v>
      </c>
      <c r="S34">
        <v>0</v>
      </c>
      <c r="T34">
        <v>0</v>
      </c>
      <c r="U34">
        <v>2</v>
      </c>
      <c r="V34">
        <v>0</v>
      </c>
      <c r="W34">
        <v>0</v>
      </c>
    </row>
    <row r="35" spans="1:23" hidden="1" x14ac:dyDescent="0.25">
      <c r="A35">
        <v>33</v>
      </c>
      <c r="B35" s="4" t="s">
        <v>931</v>
      </c>
      <c r="C35">
        <v>0</v>
      </c>
      <c r="D35">
        <v>2</v>
      </c>
      <c r="E35">
        <v>2</v>
      </c>
      <c r="F35">
        <v>8</v>
      </c>
      <c r="G35">
        <v>0</v>
      </c>
      <c r="H35">
        <v>0</v>
      </c>
      <c r="I35">
        <v>0</v>
      </c>
      <c r="J35">
        <v>5</v>
      </c>
      <c r="K35" s="23">
        <v>4</v>
      </c>
      <c r="L35">
        <v>0</v>
      </c>
      <c r="M35">
        <v>4</v>
      </c>
      <c r="N35">
        <v>41</v>
      </c>
      <c r="O35">
        <v>0</v>
      </c>
      <c r="P35">
        <v>0</v>
      </c>
      <c r="Q35" s="23">
        <v>10.25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</row>
    <row r="36" spans="1:23" hidden="1" x14ac:dyDescent="0.25">
      <c r="A36">
        <v>34</v>
      </c>
      <c r="B36" s="4" t="s">
        <v>728</v>
      </c>
      <c r="C36">
        <v>0</v>
      </c>
      <c r="D36">
        <v>22</v>
      </c>
      <c r="E36">
        <v>28</v>
      </c>
      <c r="F36">
        <v>389</v>
      </c>
      <c r="G36">
        <v>2</v>
      </c>
      <c r="H36">
        <v>1</v>
      </c>
      <c r="I36">
        <v>0</v>
      </c>
      <c r="J36">
        <v>51</v>
      </c>
      <c r="K36" s="23">
        <v>14.96</v>
      </c>
      <c r="L36">
        <v>0</v>
      </c>
      <c r="M36">
        <v>5</v>
      </c>
      <c r="N36">
        <v>52</v>
      </c>
      <c r="O36">
        <v>0</v>
      </c>
      <c r="P36">
        <v>0</v>
      </c>
      <c r="Q36" s="23">
        <v>10.4</v>
      </c>
      <c r="R36">
        <v>0</v>
      </c>
      <c r="S36">
        <v>0</v>
      </c>
      <c r="T36">
        <v>0</v>
      </c>
      <c r="U36">
        <v>3</v>
      </c>
      <c r="V36">
        <v>0</v>
      </c>
      <c r="W36">
        <v>0</v>
      </c>
    </row>
    <row r="37" spans="1:23" x14ac:dyDescent="0.25">
      <c r="A37">
        <v>35</v>
      </c>
      <c r="B37" s="4" t="s">
        <v>638</v>
      </c>
      <c r="C37">
        <v>0</v>
      </c>
      <c r="D37">
        <v>28</v>
      </c>
      <c r="E37">
        <v>34</v>
      </c>
      <c r="F37">
        <v>310</v>
      </c>
      <c r="G37">
        <v>2</v>
      </c>
      <c r="H37">
        <v>0</v>
      </c>
      <c r="I37">
        <v>0</v>
      </c>
      <c r="J37">
        <v>36</v>
      </c>
      <c r="K37" s="23">
        <v>9.69</v>
      </c>
      <c r="L37">
        <v>0</v>
      </c>
      <c r="M37">
        <v>83</v>
      </c>
      <c r="N37">
        <v>870</v>
      </c>
      <c r="O37">
        <v>3</v>
      </c>
      <c r="P37">
        <v>1</v>
      </c>
      <c r="Q37" s="23">
        <v>10.48</v>
      </c>
      <c r="R37">
        <v>0</v>
      </c>
      <c r="S37">
        <v>0</v>
      </c>
      <c r="T37">
        <v>0</v>
      </c>
      <c r="U37">
        <v>6</v>
      </c>
      <c r="V37">
        <v>0</v>
      </c>
      <c r="W37">
        <v>0</v>
      </c>
    </row>
    <row r="38" spans="1:23" hidden="1" x14ac:dyDescent="0.25">
      <c r="A38">
        <v>36</v>
      </c>
      <c r="B38" s="4" t="s">
        <v>643</v>
      </c>
      <c r="C38">
        <v>0</v>
      </c>
      <c r="D38">
        <v>2</v>
      </c>
      <c r="E38">
        <v>2</v>
      </c>
      <c r="F38">
        <v>7</v>
      </c>
      <c r="G38">
        <v>0</v>
      </c>
      <c r="H38">
        <v>0</v>
      </c>
      <c r="I38">
        <v>0</v>
      </c>
      <c r="J38">
        <v>7</v>
      </c>
      <c r="K38" s="23">
        <v>3.5</v>
      </c>
      <c r="L38">
        <v>0</v>
      </c>
      <c r="M38">
        <v>2</v>
      </c>
      <c r="N38">
        <v>21</v>
      </c>
      <c r="O38">
        <v>0</v>
      </c>
      <c r="P38">
        <v>0</v>
      </c>
      <c r="Q38" s="23">
        <v>10.5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</row>
    <row r="39" spans="1:23" hidden="1" x14ac:dyDescent="0.25">
      <c r="A39">
        <v>37</v>
      </c>
      <c r="B39" s="4" t="s">
        <v>957</v>
      </c>
      <c r="C39">
        <v>0</v>
      </c>
      <c r="D39">
        <v>3</v>
      </c>
      <c r="E39">
        <v>2</v>
      </c>
      <c r="F39">
        <v>13</v>
      </c>
      <c r="G39">
        <v>2</v>
      </c>
      <c r="H39">
        <v>0</v>
      </c>
      <c r="I39">
        <v>0</v>
      </c>
      <c r="J39">
        <v>12.1</v>
      </c>
      <c r="K39" s="23" t="e">
        <v>#DIV/0!</v>
      </c>
      <c r="L39">
        <v>0</v>
      </c>
      <c r="M39">
        <v>8</v>
      </c>
      <c r="N39">
        <v>84</v>
      </c>
      <c r="O39">
        <v>1</v>
      </c>
      <c r="P39">
        <v>0</v>
      </c>
      <c r="Q39" s="23">
        <v>10.5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</row>
    <row r="40" spans="1:23" hidden="1" x14ac:dyDescent="0.25">
      <c r="A40">
        <v>38</v>
      </c>
      <c r="B40" s="2" t="s">
        <v>748</v>
      </c>
      <c r="C40">
        <v>0</v>
      </c>
      <c r="D40">
        <v>16</v>
      </c>
      <c r="E40">
        <v>22</v>
      </c>
      <c r="F40">
        <v>149</v>
      </c>
      <c r="G40">
        <v>5</v>
      </c>
      <c r="H40">
        <v>0</v>
      </c>
      <c r="I40">
        <v>0</v>
      </c>
      <c r="J40">
        <v>43</v>
      </c>
      <c r="K40" s="23">
        <v>8.76</v>
      </c>
      <c r="L40">
        <v>0</v>
      </c>
      <c r="M40">
        <v>34</v>
      </c>
      <c r="N40">
        <v>359</v>
      </c>
      <c r="O40">
        <v>2</v>
      </c>
      <c r="P40">
        <v>0</v>
      </c>
      <c r="Q40" s="23">
        <v>10.56</v>
      </c>
      <c r="R40">
        <v>0</v>
      </c>
      <c r="S40">
        <v>0</v>
      </c>
      <c r="T40">
        <v>0</v>
      </c>
      <c r="U40">
        <v>6</v>
      </c>
      <c r="V40">
        <v>0</v>
      </c>
      <c r="W40">
        <v>0</v>
      </c>
    </row>
    <row r="41" spans="1:23" hidden="1" x14ac:dyDescent="0.25">
      <c r="A41">
        <v>39</v>
      </c>
      <c r="B41" s="4" t="s">
        <v>953</v>
      </c>
      <c r="C41">
        <v>0</v>
      </c>
      <c r="D41">
        <v>11</v>
      </c>
      <c r="E41">
        <v>9</v>
      </c>
      <c r="F41">
        <v>158</v>
      </c>
      <c r="G41">
        <v>1</v>
      </c>
      <c r="H41">
        <v>0</v>
      </c>
      <c r="I41">
        <v>0</v>
      </c>
      <c r="J41">
        <v>47</v>
      </c>
      <c r="K41" s="23">
        <v>19.75</v>
      </c>
      <c r="L41">
        <v>0</v>
      </c>
      <c r="M41">
        <v>8</v>
      </c>
      <c r="N41">
        <v>85</v>
      </c>
      <c r="O41">
        <v>0</v>
      </c>
      <c r="P41">
        <v>0</v>
      </c>
      <c r="Q41" s="23">
        <v>10.63</v>
      </c>
      <c r="R41">
        <v>0</v>
      </c>
      <c r="S41">
        <v>0</v>
      </c>
      <c r="T41">
        <v>0</v>
      </c>
      <c r="U41">
        <v>2</v>
      </c>
      <c r="V41">
        <v>0</v>
      </c>
      <c r="W41">
        <v>0</v>
      </c>
    </row>
    <row r="42" spans="1:23" hidden="1" x14ac:dyDescent="0.25">
      <c r="A42">
        <v>40</v>
      </c>
      <c r="B42" s="4" t="s">
        <v>635</v>
      </c>
      <c r="C42">
        <v>0</v>
      </c>
      <c r="D42">
        <v>12</v>
      </c>
      <c r="E42">
        <v>13</v>
      </c>
      <c r="F42">
        <v>162</v>
      </c>
      <c r="G42">
        <v>1</v>
      </c>
      <c r="H42">
        <v>0</v>
      </c>
      <c r="I42">
        <v>0</v>
      </c>
      <c r="J42">
        <v>35</v>
      </c>
      <c r="K42" s="23">
        <v>13.5</v>
      </c>
      <c r="L42">
        <v>0</v>
      </c>
      <c r="M42">
        <v>1</v>
      </c>
      <c r="N42">
        <v>11</v>
      </c>
      <c r="O42">
        <v>0</v>
      </c>
      <c r="P42">
        <v>0</v>
      </c>
      <c r="Q42" s="23">
        <v>11</v>
      </c>
      <c r="R42">
        <v>0</v>
      </c>
      <c r="S42">
        <v>0</v>
      </c>
      <c r="T42">
        <v>0</v>
      </c>
      <c r="U42">
        <v>11</v>
      </c>
      <c r="V42">
        <v>0</v>
      </c>
      <c r="W42">
        <v>2</v>
      </c>
    </row>
    <row r="43" spans="1:23" hidden="1" x14ac:dyDescent="0.25">
      <c r="A43">
        <v>41</v>
      </c>
      <c r="B43" s="4" t="s">
        <v>724</v>
      </c>
      <c r="C43">
        <v>0</v>
      </c>
      <c r="D43">
        <v>6</v>
      </c>
      <c r="E43">
        <v>10</v>
      </c>
      <c r="F43">
        <v>38</v>
      </c>
      <c r="G43">
        <v>4</v>
      </c>
      <c r="H43">
        <v>0</v>
      </c>
      <c r="I43">
        <v>0</v>
      </c>
      <c r="J43">
        <v>17.100000000000001</v>
      </c>
      <c r="K43" s="23">
        <v>6.33</v>
      </c>
      <c r="L43">
        <v>0</v>
      </c>
      <c r="M43">
        <v>14</v>
      </c>
      <c r="N43">
        <v>154</v>
      </c>
      <c r="O43">
        <v>1</v>
      </c>
      <c r="P43">
        <v>0</v>
      </c>
      <c r="Q43" s="23">
        <v>11</v>
      </c>
      <c r="R43">
        <v>0</v>
      </c>
      <c r="S43">
        <v>0</v>
      </c>
      <c r="T43">
        <v>0</v>
      </c>
      <c r="U43">
        <v>3</v>
      </c>
      <c r="V43">
        <v>0</v>
      </c>
      <c r="W43">
        <v>0</v>
      </c>
    </row>
    <row r="44" spans="1:23" hidden="1" x14ac:dyDescent="0.25">
      <c r="A44">
        <v>42</v>
      </c>
      <c r="B44" s="4" t="s">
        <v>876</v>
      </c>
      <c r="C44">
        <v>0</v>
      </c>
      <c r="D44">
        <v>8</v>
      </c>
      <c r="E44">
        <v>8</v>
      </c>
      <c r="F44">
        <v>91</v>
      </c>
      <c r="G44">
        <v>1</v>
      </c>
      <c r="H44">
        <v>0</v>
      </c>
      <c r="I44">
        <v>0</v>
      </c>
      <c r="J44">
        <v>42</v>
      </c>
      <c r="K44" s="23">
        <v>13</v>
      </c>
      <c r="L44">
        <v>0</v>
      </c>
      <c r="M44">
        <v>14</v>
      </c>
      <c r="N44">
        <v>154</v>
      </c>
      <c r="O44">
        <v>1</v>
      </c>
      <c r="P44">
        <v>0</v>
      </c>
      <c r="Q44" s="23">
        <v>11</v>
      </c>
      <c r="R44">
        <v>0</v>
      </c>
      <c r="S44">
        <v>0</v>
      </c>
      <c r="T44">
        <v>0</v>
      </c>
      <c r="U44">
        <v>2</v>
      </c>
      <c r="V44">
        <v>0</v>
      </c>
      <c r="W44">
        <v>0</v>
      </c>
    </row>
    <row r="45" spans="1:23" x14ac:dyDescent="0.25">
      <c r="A45">
        <v>43</v>
      </c>
      <c r="B45" s="4" t="s">
        <v>609</v>
      </c>
      <c r="C45">
        <v>0</v>
      </c>
      <c r="D45">
        <v>19</v>
      </c>
      <c r="E45">
        <v>20</v>
      </c>
      <c r="F45">
        <v>346</v>
      </c>
      <c r="G45">
        <v>7</v>
      </c>
      <c r="H45">
        <v>1</v>
      </c>
      <c r="I45">
        <v>0</v>
      </c>
      <c r="J45">
        <v>61</v>
      </c>
      <c r="K45">
        <v>26.62</v>
      </c>
      <c r="L45">
        <v>0</v>
      </c>
      <c r="M45">
        <v>60</v>
      </c>
      <c r="N45">
        <v>668</v>
      </c>
      <c r="O45">
        <v>4</v>
      </c>
      <c r="P45">
        <v>0</v>
      </c>
      <c r="Q45" s="23">
        <v>11.13</v>
      </c>
      <c r="R45">
        <v>0</v>
      </c>
      <c r="S45">
        <v>0</v>
      </c>
      <c r="T45">
        <v>0</v>
      </c>
      <c r="U45">
        <v>10</v>
      </c>
      <c r="V45">
        <v>0</v>
      </c>
      <c r="W45">
        <v>0</v>
      </c>
    </row>
    <row r="46" spans="1:23" hidden="1" x14ac:dyDescent="0.25">
      <c r="A46">
        <v>44</v>
      </c>
      <c r="B46" s="4" t="s">
        <v>738</v>
      </c>
      <c r="C46">
        <v>0</v>
      </c>
      <c r="D46">
        <v>3</v>
      </c>
      <c r="E46">
        <v>2</v>
      </c>
      <c r="F46">
        <v>9</v>
      </c>
      <c r="G46">
        <v>0</v>
      </c>
      <c r="H46">
        <v>0</v>
      </c>
      <c r="I46">
        <v>0</v>
      </c>
      <c r="J46">
        <v>9</v>
      </c>
      <c r="K46" s="23">
        <v>4.5</v>
      </c>
      <c r="L46">
        <v>0</v>
      </c>
      <c r="M46">
        <v>14</v>
      </c>
      <c r="N46">
        <v>158</v>
      </c>
      <c r="O46">
        <v>0</v>
      </c>
      <c r="P46">
        <v>0</v>
      </c>
      <c r="Q46" s="23">
        <v>11.29</v>
      </c>
      <c r="R46">
        <v>0</v>
      </c>
      <c r="S46">
        <v>0</v>
      </c>
      <c r="T46">
        <v>0</v>
      </c>
      <c r="U46">
        <v>1</v>
      </c>
      <c r="V46">
        <v>0</v>
      </c>
      <c r="W46">
        <v>0</v>
      </c>
    </row>
    <row r="47" spans="1:23" hidden="1" x14ac:dyDescent="0.25">
      <c r="A47">
        <v>45</v>
      </c>
      <c r="B47" s="4" t="s">
        <v>833</v>
      </c>
      <c r="C47">
        <v>0</v>
      </c>
      <c r="D47">
        <v>5</v>
      </c>
      <c r="E47">
        <v>2</v>
      </c>
      <c r="F47">
        <v>19</v>
      </c>
      <c r="G47">
        <v>1</v>
      </c>
      <c r="H47">
        <v>0</v>
      </c>
      <c r="I47">
        <v>0</v>
      </c>
      <c r="J47">
        <v>11.1</v>
      </c>
      <c r="K47" s="23">
        <v>19</v>
      </c>
      <c r="L47">
        <v>0</v>
      </c>
      <c r="M47">
        <v>7</v>
      </c>
      <c r="N47">
        <v>79</v>
      </c>
      <c r="O47">
        <v>0</v>
      </c>
      <c r="P47">
        <v>0</v>
      </c>
      <c r="Q47" s="23">
        <v>11.29</v>
      </c>
      <c r="R47">
        <v>0</v>
      </c>
      <c r="S47">
        <v>0</v>
      </c>
      <c r="T47">
        <v>0</v>
      </c>
      <c r="U47">
        <v>1</v>
      </c>
      <c r="V47">
        <v>0</v>
      </c>
      <c r="W47">
        <v>0</v>
      </c>
    </row>
    <row r="48" spans="1:23" hidden="1" x14ac:dyDescent="0.25">
      <c r="A48">
        <v>46</v>
      </c>
      <c r="B48" s="21" t="s">
        <v>629</v>
      </c>
      <c r="C48">
        <v>0</v>
      </c>
      <c r="D48">
        <v>4</v>
      </c>
      <c r="E48">
        <v>4</v>
      </c>
      <c r="F48">
        <v>3</v>
      </c>
      <c r="G48">
        <v>1</v>
      </c>
      <c r="H48">
        <v>0</v>
      </c>
      <c r="I48">
        <v>0</v>
      </c>
      <c r="J48">
        <v>2.1</v>
      </c>
      <c r="K48" s="23">
        <v>1</v>
      </c>
      <c r="L48">
        <v>0</v>
      </c>
      <c r="M48">
        <v>5</v>
      </c>
      <c r="N48">
        <v>57</v>
      </c>
      <c r="O48">
        <v>0</v>
      </c>
      <c r="P48">
        <v>0</v>
      </c>
      <c r="Q48" s="23">
        <v>11.4</v>
      </c>
      <c r="R48">
        <v>0</v>
      </c>
      <c r="S48">
        <v>0</v>
      </c>
      <c r="T48">
        <v>0</v>
      </c>
      <c r="U48">
        <v>2</v>
      </c>
      <c r="V48">
        <v>0</v>
      </c>
      <c r="W48">
        <v>0</v>
      </c>
    </row>
    <row r="49" spans="1:23" hidden="1" x14ac:dyDescent="0.25">
      <c r="A49">
        <v>47</v>
      </c>
      <c r="B49" s="4" t="s">
        <v>676</v>
      </c>
      <c r="C49">
        <v>0</v>
      </c>
      <c r="D49">
        <v>2</v>
      </c>
      <c r="E49">
        <v>1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4</v>
      </c>
      <c r="N49">
        <v>46</v>
      </c>
      <c r="O49">
        <v>0</v>
      </c>
      <c r="P49">
        <v>0</v>
      </c>
      <c r="Q49" s="23">
        <v>11.5</v>
      </c>
      <c r="R49">
        <v>0</v>
      </c>
      <c r="S49">
        <v>0</v>
      </c>
      <c r="T49">
        <v>0</v>
      </c>
      <c r="U49">
        <v>1</v>
      </c>
      <c r="V49">
        <v>0</v>
      </c>
      <c r="W49">
        <v>0</v>
      </c>
    </row>
    <row r="50" spans="1:23" hidden="1" x14ac:dyDescent="0.25">
      <c r="A50">
        <v>48</v>
      </c>
      <c r="B50" s="4" t="s">
        <v>696</v>
      </c>
      <c r="C50">
        <v>0</v>
      </c>
      <c r="D50">
        <v>21</v>
      </c>
      <c r="E50">
        <v>25</v>
      </c>
      <c r="F50">
        <v>443</v>
      </c>
      <c r="G50">
        <v>2</v>
      </c>
      <c r="H50">
        <v>3</v>
      </c>
      <c r="I50">
        <v>0</v>
      </c>
      <c r="J50">
        <v>62</v>
      </c>
      <c r="K50" s="23">
        <v>19.260000000000002</v>
      </c>
      <c r="L50">
        <v>0</v>
      </c>
      <c r="M50">
        <v>10</v>
      </c>
      <c r="N50">
        <v>116</v>
      </c>
      <c r="O50">
        <v>0</v>
      </c>
      <c r="P50">
        <v>0</v>
      </c>
      <c r="Q50" s="23">
        <v>11.6</v>
      </c>
      <c r="R50">
        <v>0</v>
      </c>
      <c r="S50">
        <v>0</v>
      </c>
      <c r="T50">
        <v>0</v>
      </c>
      <c r="U50">
        <v>4</v>
      </c>
      <c r="V50">
        <v>0</v>
      </c>
      <c r="W50">
        <v>0</v>
      </c>
    </row>
    <row r="51" spans="1:23" hidden="1" x14ac:dyDescent="0.25">
      <c r="A51">
        <v>49</v>
      </c>
      <c r="B51" s="4" t="s">
        <v>909</v>
      </c>
      <c r="C51">
        <v>0</v>
      </c>
      <c r="D51">
        <v>8</v>
      </c>
      <c r="E51">
        <v>6</v>
      </c>
      <c r="F51">
        <v>206</v>
      </c>
      <c r="G51">
        <v>2</v>
      </c>
      <c r="H51">
        <v>2</v>
      </c>
      <c r="I51">
        <v>0</v>
      </c>
      <c r="J51">
        <v>62.1</v>
      </c>
      <c r="K51" s="23">
        <v>51.5</v>
      </c>
      <c r="L51">
        <v>0</v>
      </c>
      <c r="M51">
        <v>20</v>
      </c>
      <c r="N51">
        <v>234</v>
      </c>
      <c r="O51">
        <v>1</v>
      </c>
      <c r="P51">
        <v>0</v>
      </c>
      <c r="Q51" s="23">
        <v>11.7</v>
      </c>
      <c r="R51">
        <v>0</v>
      </c>
      <c r="S51">
        <v>0</v>
      </c>
      <c r="T51">
        <v>0</v>
      </c>
      <c r="U51">
        <v>3</v>
      </c>
      <c r="V51">
        <v>0</v>
      </c>
      <c r="W51">
        <v>0</v>
      </c>
    </row>
    <row r="52" spans="1:23" hidden="1" x14ac:dyDescent="0.25">
      <c r="A52">
        <v>50</v>
      </c>
      <c r="B52" s="4" t="s">
        <v>767</v>
      </c>
      <c r="C52">
        <v>0</v>
      </c>
      <c r="D52">
        <v>7</v>
      </c>
      <c r="E52">
        <v>8</v>
      </c>
      <c r="F52">
        <v>103</v>
      </c>
      <c r="G52">
        <v>3</v>
      </c>
      <c r="H52">
        <v>0</v>
      </c>
      <c r="I52">
        <v>0</v>
      </c>
      <c r="J52">
        <v>38</v>
      </c>
      <c r="K52" s="23">
        <v>20.6</v>
      </c>
      <c r="L52">
        <v>0</v>
      </c>
      <c r="M52">
        <v>8</v>
      </c>
      <c r="N52">
        <v>94</v>
      </c>
      <c r="O52">
        <v>1</v>
      </c>
      <c r="P52">
        <v>0</v>
      </c>
      <c r="Q52" s="23">
        <v>11.75</v>
      </c>
      <c r="R52">
        <v>0</v>
      </c>
      <c r="S52">
        <v>0</v>
      </c>
      <c r="T52">
        <v>0</v>
      </c>
      <c r="U52">
        <v>4</v>
      </c>
      <c r="V52">
        <v>0</v>
      </c>
      <c r="W52">
        <v>0</v>
      </c>
    </row>
    <row r="53" spans="1:23" hidden="1" x14ac:dyDescent="0.25">
      <c r="A53">
        <v>51</v>
      </c>
      <c r="B53" s="4" t="s">
        <v>954</v>
      </c>
      <c r="C53">
        <v>0</v>
      </c>
      <c r="D53">
        <v>21</v>
      </c>
      <c r="E53">
        <v>21</v>
      </c>
      <c r="F53">
        <v>288</v>
      </c>
      <c r="G53">
        <v>3</v>
      </c>
      <c r="H53">
        <v>1</v>
      </c>
      <c r="I53">
        <v>1</v>
      </c>
      <c r="J53">
        <v>105</v>
      </c>
      <c r="K53" s="23">
        <v>16</v>
      </c>
      <c r="L53">
        <v>0</v>
      </c>
      <c r="M53">
        <v>18</v>
      </c>
      <c r="N53">
        <v>212</v>
      </c>
      <c r="O53">
        <v>0</v>
      </c>
      <c r="P53">
        <v>0</v>
      </c>
      <c r="Q53" s="23">
        <v>11.78</v>
      </c>
      <c r="R53">
        <v>0</v>
      </c>
      <c r="S53">
        <v>0</v>
      </c>
      <c r="T53">
        <v>0</v>
      </c>
      <c r="U53">
        <v>6</v>
      </c>
      <c r="V53">
        <v>0</v>
      </c>
      <c r="W53">
        <v>0</v>
      </c>
    </row>
    <row r="54" spans="1:23" hidden="1" x14ac:dyDescent="0.25">
      <c r="A54">
        <v>52</v>
      </c>
      <c r="B54" s="4" t="s">
        <v>584</v>
      </c>
      <c r="C54">
        <v>0</v>
      </c>
      <c r="D54">
        <v>13</v>
      </c>
      <c r="E54">
        <v>7</v>
      </c>
      <c r="F54">
        <v>29</v>
      </c>
      <c r="G54">
        <v>3</v>
      </c>
      <c r="H54">
        <v>0</v>
      </c>
      <c r="I54">
        <v>0</v>
      </c>
      <c r="J54">
        <v>9.1</v>
      </c>
      <c r="K54" s="23">
        <v>7.25</v>
      </c>
      <c r="L54">
        <v>0</v>
      </c>
      <c r="M54">
        <v>24</v>
      </c>
      <c r="N54">
        <v>283</v>
      </c>
      <c r="O54">
        <v>1</v>
      </c>
      <c r="P54">
        <v>0</v>
      </c>
      <c r="Q54" s="23">
        <v>11.79</v>
      </c>
      <c r="R54">
        <v>0</v>
      </c>
      <c r="S54">
        <v>0</v>
      </c>
      <c r="T54">
        <v>0</v>
      </c>
      <c r="U54">
        <v>6</v>
      </c>
      <c r="V54">
        <v>0</v>
      </c>
      <c r="W54">
        <v>0</v>
      </c>
    </row>
    <row r="55" spans="1:23" hidden="1" x14ac:dyDescent="0.25">
      <c r="A55">
        <v>53</v>
      </c>
      <c r="B55" s="21" t="s">
        <v>759</v>
      </c>
      <c r="C55">
        <v>0</v>
      </c>
      <c r="D55">
        <v>4</v>
      </c>
      <c r="E55">
        <v>5</v>
      </c>
      <c r="F55">
        <v>9</v>
      </c>
      <c r="G55">
        <v>0</v>
      </c>
      <c r="H55">
        <v>0</v>
      </c>
      <c r="I55">
        <v>0</v>
      </c>
      <c r="J55">
        <v>6</v>
      </c>
      <c r="K55">
        <v>1.8</v>
      </c>
      <c r="L55">
        <v>0</v>
      </c>
      <c r="M55">
        <v>2</v>
      </c>
      <c r="N55">
        <v>24</v>
      </c>
      <c r="O55">
        <v>0</v>
      </c>
      <c r="P55">
        <v>0</v>
      </c>
      <c r="Q55">
        <v>12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</row>
    <row r="56" spans="1:23" x14ac:dyDescent="0.25">
      <c r="A56">
        <v>54</v>
      </c>
      <c r="B56" s="4" t="s">
        <v>756</v>
      </c>
      <c r="C56">
        <v>0</v>
      </c>
      <c r="D56">
        <v>32</v>
      </c>
      <c r="E56">
        <v>34</v>
      </c>
      <c r="F56">
        <v>661</v>
      </c>
      <c r="G56">
        <v>10</v>
      </c>
      <c r="H56">
        <v>3</v>
      </c>
      <c r="I56">
        <v>0</v>
      </c>
      <c r="J56">
        <v>71</v>
      </c>
      <c r="K56" s="23">
        <v>27.54</v>
      </c>
      <c r="L56">
        <v>0</v>
      </c>
      <c r="M56">
        <v>79</v>
      </c>
      <c r="N56">
        <v>976</v>
      </c>
      <c r="O56">
        <v>5</v>
      </c>
      <c r="P56">
        <v>1</v>
      </c>
      <c r="Q56" s="23">
        <v>12.35</v>
      </c>
      <c r="R56">
        <v>0</v>
      </c>
      <c r="S56">
        <v>0</v>
      </c>
      <c r="T56">
        <v>0</v>
      </c>
      <c r="U56">
        <v>9</v>
      </c>
      <c r="V56">
        <v>0</v>
      </c>
      <c r="W56">
        <v>1</v>
      </c>
    </row>
    <row r="57" spans="1:23" hidden="1" x14ac:dyDescent="0.25">
      <c r="A57">
        <v>55</v>
      </c>
      <c r="B57" s="4" t="s">
        <v>836</v>
      </c>
      <c r="C57">
        <v>0</v>
      </c>
      <c r="D57">
        <v>20</v>
      </c>
      <c r="E57">
        <v>18</v>
      </c>
      <c r="F57">
        <v>53</v>
      </c>
      <c r="G57">
        <v>3</v>
      </c>
      <c r="H57">
        <v>0</v>
      </c>
      <c r="I57">
        <v>0</v>
      </c>
      <c r="J57">
        <v>25</v>
      </c>
      <c r="K57" s="23">
        <v>3.53</v>
      </c>
      <c r="L57">
        <v>0</v>
      </c>
      <c r="M57">
        <v>21</v>
      </c>
      <c r="N57">
        <v>267</v>
      </c>
      <c r="O57">
        <v>0</v>
      </c>
      <c r="P57">
        <v>0</v>
      </c>
      <c r="Q57" s="23">
        <v>12.71</v>
      </c>
      <c r="R57">
        <v>0</v>
      </c>
      <c r="S57">
        <v>0</v>
      </c>
      <c r="T57">
        <v>0</v>
      </c>
      <c r="U57">
        <v>8</v>
      </c>
      <c r="V57">
        <v>0</v>
      </c>
      <c r="W57">
        <v>0</v>
      </c>
    </row>
    <row r="58" spans="1:23" hidden="1" x14ac:dyDescent="0.25">
      <c r="A58">
        <v>56</v>
      </c>
      <c r="B58" s="4" t="s">
        <v>651</v>
      </c>
      <c r="C58">
        <v>0</v>
      </c>
      <c r="D58">
        <v>55</v>
      </c>
      <c r="E58">
        <v>57</v>
      </c>
      <c r="F58">
        <v>476</v>
      </c>
      <c r="G58">
        <v>15</v>
      </c>
      <c r="H58">
        <v>0</v>
      </c>
      <c r="I58">
        <v>0</v>
      </c>
      <c r="J58">
        <v>47</v>
      </c>
      <c r="K58" s="23">
        <v>11.33</v>
      </c>
      <c r="L58">
        <v>0</v>
      </c>
      <c r="M58">
        <v>45</v>
      </c>
      <c r="N58">
        <v>580</v>
      </c>
      <c r="O58">
        <v>1</v>
      </c>
      <c r="P58">
        <v>0</v>
      </c>
      <c r="Q58" s="23">
        <v>12.89</v>
      </c>
      <c r="R58">
        <v>0</v>
      </c>
      <c r="S58">
        <v>0</v>
      </c>
      <c r="T58">
        <v>0</v>
      </c>
      <c r="U58">
        <v>16</v>
      </c>
      <c r="V58">
        <v>0</v>
      </c>
      <c r="W58">
        <v>0</v>
      </c>
    </row>
    <row r="59" spans="1:23" hidden="1" x14ac:dyDescent="0.25">
      <c r="A59">
        <v>57</v>
      </c>
      <c r="B59" s="4" t="s">
        <v>792</v>
      </c>
      <c r="C59">
        <v>0</v>
      </c>
      <c r="D59">
        <v>58</v>
      </c>
      <c r="E59">
        <v>65</v>
      </c>
      <c r="F59">
        <v>1039</v>
      </c>
      <c r="G59">
        <v>11</v>
      </c>
      <c r="H59">
        <v>2</v>
      </c>
      <c r="I59">
        <v>0</v>
      </c>
      <c r="J59">
        <v>71</v>
      </c>
      <c r="K59">
        <v>19.239999999999998</v>
      </c>
      <c r="L59">
        <v>0</v>
      </c>
      <c r="M59">
        <v>40</v>
      </c>
      <c r="N59">
        <v>517</v>
      </c>
      <c r="O59">
        <v>0</v>
      </c>
      <c r="P59">
        <v>0</v>
      </c>
      <c r="Q59" s="23">
        <v>12.93</v>
      </c>
      <c r="R59">
        <v>0</v>
      </c>
      <c r="S59">
        <v>0</v>
      </c>
      <c r="T59">
        <v>0</v>
      </c>
      <c r="U59">
        <v>19</v>
      </c>
      <c r="V59">
        <v>0</v>
      </c>
      <c r="W59">
        <v>0</v>
      </c>
    </row>
    <row r="60" spans="1:23" hidden="1" x14ac:dyDescent="0.25">
      <c r="A60">
        <v>58</v>
      </c>
      <c r="B60" s="4" t="s">
        <v>684</v>
      </c>
      <c r="C60">
        <v>0</v>
      </c>
      <c r="D60">
        <v>16</v>
      </c>
      <c r="E60">
        <v>17</v>
      </c>
      <c r="F60">
        <v>245</v>
      </c>
      <c r="G60">
        <v>0</v>
      </c>
      <c r="H60">
        <v>2</v>
      </c>
      <c r="I60">
        <v>0</v>
      </c>
      <c r="J60">
        <v>73</v>
      </c>
      <c r="K60" s="23">
        <v>14.41</v>
      </c>
      <c r="L60">
        <v>0</v>
      </c>
      <c r="M60">
        <v>3</v>
      </c>
      <c r="N60">
        <v>39</v>
      </c>
      <c r="O60">
        <v>0</v>
      </c>
      <c r="P60">
        <v>0</v>
      </c>
      <c r="Q60" s="23">
        <v>13</v>
      </c>
      <c r="R60">
        <v>0</v>
      </c>
      <c r="S60">
        <v>0</v>
      </c>
      <c r="T60">
        <v>0</v>
      </c>
      <c r="U60">
        <v>7</v>
      </c>
      <c r="V60">
        <v>0</v>
      </c>
      <c r="W60">
        <v>0</v>
      </c>
    </row>
    <row r="61" spans="1:23" hidden="1" x14ac:dyDescent="0.25">
      <c r="A61">
        <v>59</v>
      </c>
      <c r="B61" s="4" t="s">
        <v>708</v>
      </c>
      <c r="C61">
        <v>0</v>
      </c>
      <c r="D61">
        <v>24</v>
      </c>
      <c r="E61">
        <v>17</v>
      </c>
      <c r="F61">
        <v>88</v>
      </c>
      <c r="G61">
        <v>9</v>
      </c>
      <c r="H61">
        <v>0</v>
      </c>
      <c r="I61">
        <v>0</v>
      </c>
      <c r="J61">
        <v>26.1</v>
      </c>
      <c r="K61" s="23">
        <v>11</v>
      </c>
      <c r="L61">
        <v>0</v>
      </c>
      <c r="M61">
        <v>42</v>
      </c>
      <c r="N61">
        <v>550</v>
      </c>
      <c r="O61">
        <v>1</v>
      </c>
      <c r="P61">
        <v>0</v>
      </c>
      <c r="Q61" s="23">
        <v>13.1</v>
      </c>
      <c r="R61">
        <v>0</v>
      </c>
      <c r="S61">
        <v>0</v>
      </c>
      <c r="T61">
        <v>0</v>
      </c>
      <c r="U61">
        <v>10</v>
      </c>
      <c r="V61">
        <v>0</v>
      </c>
      <c r="W61">
        <v>0</v>
      </c>
    </row>
    <row r="62" spans="1:23" hidden="1" x14ac:dyDescent="0.25">
      <c r="A62">
        <v>60</v>
      </c>
      <c r="B62" s="4" t="s">
        <v>758</v>
      </c>
      <c r="C62">
        <v>0</v>
      </c>
      <c r="D62">
        <v>18</v>
      </c>
      <c r="E62">
        <v>21</v>
      </c>
      <c r="F62">
        <v>354</v>
      </c>
      <c r="G62">
        <v>3</v>
      </c>
      <c r="H62">
        <v>0</v>
      </c>
      <c r="I62">
        <v>1</v>
      </c>
      <c r="J62">
        <v>132.1</v>
      </c>
      <c r="K62" s="23">
        <v>19.670000000000002</v>
      </c>
      <c r="L62">
        <v>0</v>
      </c>
      <c r="M62">
        <v>14</v>
      </c>
      <c r="N62">
        <v>184</v>
      </c>
      <c r="O62">
        <v>1</v>
      </c>
      <c r="P62">
        <v>0</v>
      </c>
      <c r="Q62" s="23">
        <v>13.14</v>
      </c>
      <c r="R62">
        <v>0</v>
      </c>
      <c r="S62">
        <v>0</v>
      </c>
      <c r="T62">
        <v>0</v>
      </c>
      <c r="U62">
        <v>3</v>
      </c>
      <c r="V62">
        <v>0</v>
      </c>
      <c r="W62">
        <v>0</v>
      </c>
    </row>
    <row r="63" spans="1:23" hidden="1" x14ac:dyDescent="0.25">
      <c r="A63">
        <v>61</v>
      </c>
      <c r="B63" s="4" t="s">
        <v>848</v>
      </c>
      <c r="C63">
        <v>0</v>
      </c>
      <c r="D63">
        <v>19</v>
      </c>
      <c r="E63">
        <v>15</v>
      </c>
      <c r="F63">
        <v>120</v>
      </c>
      <c r="G63">
        <v>12</v>
      </c>
      <c r="H63">
        <v>0</v>
      </c>
      <c r="I63">
        <v>0</v>
      </c>
      <c r="J63">
        <v>33.1</v>
      </c>
      <c r="K63">
        <v>40</v>
      </c>
      <c r="L63">
        <v>0</v>
      </c>
      <c r="M63">
        <v>43</v>
      </c>
      <c r="N63">
        <v>566</v>
      </c>
      <c r="O63">
        <v>2</v>
      </c>
      <c r="P63">
        <v>0</v>
      </c>
      <c r="Q63" s="23">
        <v>13.16</v>
      </c>
      <c r="R63">
        <v>0</v>
      </c>
      <c r="S63">
        <v>0</v>
      </c>
      <c r="T63">
        <v>0</v>
      </c>
      <c r="U63">
        <v>18</v>
      </c>
      <c r="V63">
        <v>0</v>
      </c>
      <c r="W63">
        <v>0</v>
      </c>
    </row>
    <row r="64" spans="1:23" x14ac:dyDescent="0.25">
      <c r="A64">
        <v>62</v>
      </c>
      <c r="B64" s="4" t="s">
        <v>562</v>
      </c>
      <c r="C64">
        <v>0</v>
      </c>
      <c r="D64">
        <v>313</v>
      </c>
      <c r="E64">
        <v>314</v>
      </c>
      <c r="F64">
        <v>6623</v>
      </c>
      <c r="G64">
        <v>70</v>
      </c>
      <c r="H64">
        <v>33</v>
      </c>
      <c r="I64">
        <v>4</v>
      </c>
      <c r="J64">
        <v>125</v>
      </c>
      <c r="K64" s="23">
        <v>27.14</v>
      </c>
      <c r="L64">
        <v>0</v>
      </c>
      <c r="M64">
        <v>613</v>
      </c>
      <c r="N64">
        <v>8074</v>
      </c>
      <c r="O64">
        <v>29</v>
      </c>
      <c r="P64">
        <v>2</v>
      </c>
      <c r="Q64" s="23">
        <v>13.17</v>
      </c>
      <c r="R64">
        <v>0</v>
      </c>
      <c r="S64">
        <v>0</v>
      </c>
      <c r="T64">
        <v>0</v>
      </c>
      <c r="U64">
        <v>165</v>
      </c>
      <c r="V64">
        <v>0</v>
      </c>
      <c r="W64">
        <v>2</v>
      </c>
    </row>
    <row r="65" spans="1:23" hidden="1" x14ac:dyDescent="0.25">
      <c r="A65">
        <v>63</v>
      </c>
      <c r="B65" s="21" t="s">
        <v>688</v>
      </c>
      <c r="C65">
        <v>0</v>
      </c>
      <c r="D65">
        <v>2</v>
      </c>
      <c r="E65">
        <v>1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3</v>
      </c>
      <c r="N65">
        <v>40</v>
      </c>
      <c r="O65">
        <v>0</v>
      </c>
      <c r="P65">
        <v>0</v>
      </c>
      <c r="Q65" s="23">
        <v>13.33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</row>
    <row r="66" spans="1:23" hidden="1" x14ac:dyDescent="0.25">
      <c r="A66">
        <v>64</v>
      </c>
      <c r="B66" s="4" t="s">
        <v>610</v>
      </c>
      <c r="C66">
        <v>0</v>
      </c>
      <c r="D66">
        <v>17</v>
      </c>
      <c r="E66">
        <v>18</v>
      </c>
      <c r="F66">
        <v>496</v>
      </c>
      <c r="G66">
        <v>1</v>
      </c>
      <c r="H66">
        <v>3</v>
      </c>
      <c r="I66">
        <v>1</v>
      </c>
      <c r="J66">
        <v>113.1</v>
      </c>
      <c r="K66" s="23">
        <v>29.18</v>
      </c>
      <c r="L66">
        <v>0</v>
      </c>
      <c r="M66">
        <v>21</v>
      </c>
      <c r="N66">
        <v>282</v>
      </c>
      <c r="O66">
        <v>1</v>
      </c>
      <c r="P66">
        <v>0</v>
      </c>
      <c r="Q66" s="23">
        <v>13.43</v>
      </c>
      <c r="R66">
        <v>0</v>
      </c>
      <c r="S66">
        <v>0</v>
      </c>
      <c r="T66">
        <v>0</v>
      </c>
      <c r="U66">
        <v>6</v>
      </c>
      <c r="V66">
        <v>0</v>
      </c>
      <c r="W66">
        <v>0</v>
      </c>
    </row>
    <row r="67" spans="1:23" hidden="1" x14ac:dyDescent="0.25">
      <c r="A67">
        <v>65</v>
      </c>
      <c r="B67" s="4" t="s">
        <v>952</v>
      </c>
      <c r="C67">
        <v>0</v>
      </c>
      <c r="D67">
        <v>7</v>
      </c>
      <c r="E67">
        <v>6</v>
      </c>
      <c r="F67">
        <v>48</v>
      </c>
      <c r="G67">
        <v>2</v>
      </c>
      <c r="H67">
        <v>0</v>
      </c>
      <c r="I67">
        <v>0</v>
      </c>
      <c r="J67">
        <v>19.100000000000001</v>
      </c>
      <c r="K67" s="23">
        <v>12</v>
      </c>
      <c r="L67">
        <v>0</v>
      </c>
      <c r="M67">
        <v>16</v>
      </c>
      <c r="N67">
        <v>215</v>
      </c>
      <c r="O67">
        <v>0</v>
      </c>
      <c r="P67">
        <v>0</v>
      </c>
      <c r="Q67" s="23">
        <v>13.44</v>
      </c>
      <c r="R67">
        <v>0</v>
      </c>
      <c r="S67">
        <v>0</v>
      </c>
      <c r="T67">
        <v>0</v>
      </c>
      <c r="U67">
        <v>3</v>
      </c>
      <c r="V67">
        <v>0</v>
      </c>
      <c r="W67">
        <v>0</v>
      </c>
    </row>
    <row r="68" spans="1:23" x14ac:dyDescent="0.25">
      <c r="A68">
        <v>66</v>
      </c>
      <c r="B68" s="4" t="s">
        <v>865</v>
      </c>
      <c r="C68">
        <v>0</v>
      </c>
      <c r="D68">
        <v>26</v>
      </c>
      <c r="E68">
        <v>26</v>
      </c>
      <c r="F68">
        <v>659</v>
      </c>
      <c r="G68">
        <v>4</v>
      </c>
      <c r="H68">
        <v>5</v>
      </c>
      <c r="I68">
        <v>0</v>
      </c>
      <c r="J68">
        <v>99.1</v>
      </c>
      <c r="K68" s="23">
        <v>29.95</v>
      </c>
      <c r="L68">
        <v>0</v>
      </c>
      <c r="M68">
        <v>76</v>
      </c>
      <c r="N68">
        <v>1032</v>
      </c>
      <c r="O68">
        <v>4</v>
      </c>
      <c r="P68">
        <v>0</v>
      </c>
      <c r="Q68" s="23">
        <v>13.58</v>
      </c>
      <c r="R68">
        <v>0</v>
      </c>
      <c r="S68">
        <v>0</v>
      </c>
      <c r="T68">
        <v>0</v>
      </c>
      <c r="U68">
        <v>20</v>
      </c>
      <c r="V68">
        <v>0</v>
      </c>
      <c r="W68">
        <v>0</v>
      </c>
    </row>
    <row r="69" spans="1:23" hidden="1" x14ac:dyDescent="0.25">
      <c r="A69">
        <v>67</v>
      </c>
      <c r="B69" s="4" t="s">
        <v>870</v>
      </c>
      <c r="C69">
        <v>0</v>
      </c>
      <c r="D69">
        <v>11</v>
      </c>
      <c r="E69">
        <v>12</v>
      </c>
      <c r="F69">
        <v>219</v>
      </c>
      <c r="G69">
        <v>1</v>
      </c>
      <c r="H69">
        <v>1</v>
      </c>
      <c r="I69">
        <v>0</v>
      </c>
      <c r="J69">
        <v>52</v>
      </c>
      <c r="K69" s="23">
        <v>19.91</v>
      </c>
      <c r="L69">
        <v>0</v>
      </c>
      <c r="M69">
        <v>3</v>
      </c>
      <c r="N69">
        <v>41</v>
      </c>
      <c r="O69">
        <v>0</v>
      </c>
      <c r="P69">
        <v>0</v>
      </c>
      <c r="Q69" s="23">
        <v>13.67</v>
      </c>
      <c r="R69">
        <v>0</v>
      </c>
      <c r="S69">
        <v>0</v>
      </c>
      <c r="T69">
        <v>0</v>
      </c>
      <c r="U69">
        <v>5</v>
      </c>
      <c r="V69">
        <v>0</v>
      </c>
      <c r="W69">
        <v>0</v>
      </c>
    </row>
    <row r="70" spans="1:23" hidden="1" x14ac:dyDescent="0.25">
      <c r="A70">
        <v>68</v>
      </c>
      <c r="B70" s="4" t="s">
        <v>692</v>
      </c>
      <c r="C70">
        <v>0</v>
      </c>
      <c r="D70">
        <v>4</v>
      </c>
      <c r="E70">
        <v>3</v>
      </c>
      <c r="F70">
        <v>16</v>
      </c>
      <c r="G70">
        <v>0</v>
      </c>
      <c r="H70">
        <v>0</v>
      </c>
      <c r="I70">
        <v>0</v>
      </c>
      <c r="J70">
        <v>12</v>
      </c>
      <c r="K70">
        <v>5.33</v>
      </c>
      <c r="L70">
        <v>0</v>
      </c>
      <c r="M70">
        <v>3</v>
      </c>
      <c r="N70">
        <v>41</v>
      </c>
      <c r="O70">
        <v>0</v>
      </c>
      <c r="P70">
        <v>0</v>
      </c>
      <c r="Q70" s="23">
        <v>13.67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</row>
    <row r="71" spans="1:23" x14ac:dyDescent="0.25">
      <c r="A71">
        <v>69</v>
      </c>
      <c r="B71" s="2" t="s">
        <v>869</v>
      </c>
      <c r="C71">
        <v>0</v>
      </c>
      <c r="D71">
        <v>137</v>
      </c>
      <c r="E71">
        <v>144</v>
      </c>
      <c r="F71">
        <v>2654</v>
      </c>
      <c r="G71">
        <v>20</v>
      </c>
      <c r="H71">
        <v>12</v>
      </c>
      <c r="I71">
        <v>2</v>
      </c>
      <c r="J71">
        <v>110</v>
      </c>
      <c r="K71" s="23">
        <v>21.4</v>
      </c>
      <c r="L71">
        <v>0</v>
      </c>
      <c r="M71">
        <v>226</v>
      </c>
      <c r="N71">
        <v>3094</v>
      </c>
      <c r="O71">
        <v>9</v>
      </c>
      <c r="P71">
        <v>0</v>
      </c>
      <c r="Q71" s="23">
        <v>13.69</v>
      </c>
      <c r="R71">
        <v>0</v>
      </c>
      <c r="S71">
        <v>0</v>
      </c>
      <c r="T71">
        <v>0</v>
      </c>
      <c r="U71">
        <v>74</v>
      </c>
      <c r="V71">
        <v>0</v>
      </c>
      <c r="W71">
        <v>0</v>
      </c>
    </row>
    <row r="72" spans="1:23" x14ac:dyDescent="0.25">
      <c r="A72">
        <v>70</v>
      </c>
      <c r="B72" s="4" t="s">
        <v>959</v>
      </c>
      <c r="C72">
        <v>0</v>
      </c>
      <c r="D72">
        <v>185</v>
      </c>
      <c r="E72">
        <v>202</v>
      </c>
      <c r="F72">
        <v>4453</v>
      </c>
      <c r="G72">
        <v>28</v>
      </c>
      <c r="H72">
        <v>19</v>
      </c>
      <c r="I72">
        <v>7</v>
      </c>
      <c r="J72">
        <v>112.1</v>
      </c>
      <c r="K72" s="23">
        <v>25.59</v>
      </c>
      <c r="L72">
        <v>0</v>
      </c>
      <c r="M72">
        <v>113</v>
      </c>
      <c r="N72">
        <v>1556</v>
      </c>
      <c r="O72">
        <v>0</v>
      </c>
      <c r="P72">
        <v>0</v>
      </c>
      <c r="Q72" s="23">
        <v>13.77</v>
      </c>
      <c r="R72">
        <v>0</v>
      </c>
      <c r="S72">
        <v>0</v>
      </c>
      <c r="T72">
        <v>0</v>
      </c>
      <c r="U72">
        <v>43</v>
      </c>
      <c r="V72">
        <v>0</v>
      </c>
      <c r="W72">
        <v>1</v>
      </c>
    </row>
    <row r="73" spans="1:23" hidden="1" x14ac:dyDescent="0.25">
      <c r="A73">
        <v>71</v>
      </c>
      <c r="B73" s="4" t="s">
        <v>770</v>
      </c>
      <c r="C73">
        <v>0</v>
      </c>
      <c r="D73">
        <v>7</v>
      </c>
      <c r="E73">
        <v>10</v>
      </c>
      <c r="F73">
        <v>18</v>
      </c>
      <c r="G73">
        <v>0</v>
      </c>
      <c r="H73">
        <v>0</v>
      </c>
      <c r="I73">
        <v>0</v>
      </c>
      <c r="J73">
        <v>6</v>
      </c>
      <c r="K73" s="23">
        <v>1.8</v>
      </c>
      <c r="L73">
        <v>0</v>
      </c>
      <c r="M73">
        <v>14</v>
      </c>
      <c r="N73">
        <v>194</v>
      </c>
      <c r="O73">
        <v>0</v>
      </c>
      <c r="P73">
        <v>0</v>
      </c>
      <c r="Q73" s="23">
        <v>13.86</v>
      </c>
      <c r="R73">
        <v>0</v>
      </c>
      <c r="S73">
        <v>0</v>
      </c>
      <c r="T73">
        <v>0</v>
      </c>
      <c r="U73">
        <v>3</v>
      </c>
      <c r="V73">
        <v>0</v>
      </c>
      <c r="W73">
        <v>0</v>
      </c>
    </row>
    <row r="74" spans="1:23" hidden="1" x14ac:dyDescent="0.25">
      <c r="A74">
        <v>72</v>
      </c>
      <c r="B74" s="4" t="s">
        <v>872</v>
      </c>
      <c r="C74">
        <v>1</v>
      </c>
      <c r="D74">
        <v>124</v>
      </c>
      <c r="E74">
        <v>125</v>
      </c>
      <c r="F74">
        <v>4616</v>
      </c>
      <c r="G74">
        <v>18</v>
      </c>
      <c r="H74">
        <v>26</v>
      </c>
      <c r="I74">
        <v>9</v>
      </c>
      <c r="J74">
        <v>233.1</v>
      </c>
      <c r="K74" s="23">
        <v>43.14</v>
      </c>
      <c r="L74">
        <v>0</v>
      </c>
      <c r="M74">
        <v>1</v>
      </c>
      <c r="N74">
        <v>14</v>
      </c>
      <c r="O74">
        <v>0</v>
      </c>
      <c r="P74">
        <v>0</v>
      </c>
      <c r="Q74" s="23">
        <v>14</v>
      </c>
      <c r="R74">
        <v>0</v>
      </c>
      <c r="S74">
        <v>0</v>
      </c>
      <c r="T74">
        <v>1</v>
      </c>
      <c r="U74">
        <v>83</v>
      </c>
      <c r="V74">
        <v>0</v>
      </c>
      <c r="W74">
        <v>10</v>
      </c>
    </row>
    <row r="75" spans="1:23" hidden="1" x14ac:dyDescent="0.25">
      <c r="A75">
        <v>73</v>
      </c>
      <c r="B75" s="4" t="s">
        <v>858</v>
      </c>
      <c r="C75">
        <v>0</v>
      </c>
      <c r="D75">
        <v>8</v>
      </c>
      <c r="E75">
        <v>8</v>
      </c>
      <c r="F75">
        <v>42</v>
      </c>
      <c r="G75">
        <v>3</v>
      </c>
      <c r="H75">
        <v>0</v>
      </c>
      <c r="I75">
        <v>0</v>
      </c>
      <c r="J75">
        <v>12</v>
      </c>
      <c r="K75" s="23">
        <v>8.4</v>
      </c>
      <c r="L75">
        <v>0</v>
      </c>
      <c r="M75">
        <v>21</v>
      </c>
      <c r="N75">
        <v>297</v>
      </c>
      <c r="O75">
        <v>1</v>
      </c>
      <c r="P75">
        <v>0</v>
      </c>
      <c r="Q75" s="23">
        <v>14.14</v>
      </c>
      <c r="R75">
        <v>0</v>
      </c>
      <c r="S75">
        <v>0</v>
      </c>
      <c r="T75">
        <v>0</v>
      </c>
      <c r="U75">
        <v>2</v>
      </c>
      <c r="V75">
        <v>0</v>
      </c>
      <c r="W75">
        <v>0</v>
      </c>
    </row>
    <row r="76" spans="1:23" hidden="1" x14ac:dyDescent="0.25">
      <c r="A76">
        <v>74</v>
      </c>
      <c r="B76" s="4" t="s">
        <v>560</v>
      </c>
      <c r="C76">
        <v>0</v>
      </c>
      <c r="D76">
        <v>32</v>
      </c>
      <c r="E76">
        <v>38</v>
      </c>
      <c r="F76">
        <v>981</v>
      </c>
      <c r="G76">
        <v>1</v>
      </c>
      <c r="H76">
        <v>4</v>
      </c>
      <c r="I76">
        <v>1</v>
      </c>
      <c r="J76">
        <v>108</v>
      </c>
      <c r="K76" s="23">
        <v>26.51</v>
      </c>
      <c r="L76">
        <v>0</v>
      </c>
      <c r="M76">
        <v>6</v>
      </c>
      <c r="N76">
        <v>86</v>
      </c>
      <c r="O76">
        <v>0</v>
      </c>
      <c r="P76">
        <v>0</v>
      </c>
      <c r="Q76" s="23">
        <v>14.33</v>
      </c>
      <c r="R76">
        <v>0</v>
      </c>
      <c r="S76">
        <v>0</v>
      </c>
      <c r="T76">
        <v>0</v>
      </c>
      <c r="U76">
        <v>15</v>
      </c>
      <c r="V76">
        <v>0</v>
      </c>
      <c r="W76">
        <v>0</v>
      </c>
    </row>
    <row r="77" spans="1:23" hidden="1" x14ac:dyDescent="0.25">
      <c r="A77">
        <v>75</v>
      </c>
      <c r="B77" s="4" t="s">
        <v>499</v>
      </c>
      <c r="C77">
        <v>0</v>
      </c>
      <c r="D77">
        <v>5</v>
      </c>
      <c r="E77">
        <v>2</v>
      </c>
      <c r="F77">
        <v>0</v>
      </c>
      <c r="G77">
        <v>1</v>
      </c>
      <c r="H77">
        <v>0</v>
      </c>
      <c r="I77">
        <v>0</v>
      </c>
      <c r="J77">
        <v>0.1</v>
      </c>
      <c r="K77">
        <v>0</v>
      </c>
      <c r="L77">
        <v>0</v>
      </c>
      <c r="M77">
        <v>5</v>
      </c>
      <c r="N77">
        <v>72</v>
      </c>
      <c r="O77">
        <v>0</v>
      </c>
      <c r="P77">
        <v>0</v>
      </c>
      <c r="Q77" s="23">
        <v>14.4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</row>
    <row r="78" spans="1:23" x14ac:dyDescent="0.25">
      <c r="A78">
        <v>76</v>
      </c>
      <c r="B78" s="4" t="s">
        <v>691</v>
      </c>
      <c r="C78">
        <v>0</v>
      </c>
      <c r="D78">
        <v>54</v>
      </c>
      <c r="E78">
        <v>51</v>
      </c>
      <c r="F78">
        <v>1533</v>
      </c>
      <c r="G78">
        <v>15</v>
      </c>
      <c r="H78">
        <v>6</v>
      </c>
      <c r="I78">
        <v>3</v>
      </c>
      <c r="J78">
        <v>140</v>
      </c>
      <c r="K78" s="23">
        <v>42.58</v>
      </c>
      <c r="L78">
        <v>0</v>
      </c>
      <c r="M78">
        <v>119</v>
      </c>
      <c r="N78">
        <v>1715</v>
      </c>
      <c r="O78">
        <v>5</v>
      </c>
      <c r="P78">
        <v>0</v>
      </c>
      <c r="Q78" s="23">
        <v>14.41</v>
      </c>
      <c r="R78">
        <v>0</v>
      </c>
      <c r="S78">
        <v>0</v>
      </c>
      <c r="T78">
        <v>0</v>
      </c>
      <c r="U78">
        <v>29</v>
      </c>
      <c r="V78">
        <v>0</v>
      </c>
      <c r="W78">
        <v>0</v>
      </c>
    </row>
    <row r="79" spans="1:23" x14ac:dyDescent="0.25">
      <c r="A79">
        <v>77</v>
      </c>
      <c r="B79" s="21" t="s">
        <v>928</v>
      </c>
      <c r="C79">
        <v>0</v>
      </c>
      <c r="D79">
        <v>71</v>
      </c>
      <c r="E79">
        <v>80</v>
      </c>
      <c r="F79">
        <v>1332</v>
      </c>
      <c r="G79">
        <v>6</v>
      </c>
      <c r="H79">
        <v>5</v>
      </c>
      <c r="I79">
        <v>1</v>
      </c>
      <c r="J79">
        <v>105</v>
      </c>
      <c r="K79">
        <v>18</v>
      </c>
      <c r="L79">
        <v>0</v>
      </c>
      <c r="M79">
        <v>171</v>
      </c>
      <c r="N79">
        <v>2474</v>
      </c>
      <c r="O79">
        <v>10</v>
      </c>
      <c r="P79">
        <v>0</v>
      </c>
      <c r="Q79" s="23">
        <v>14.47</v>
      </c>
      <c r="R79">
        <v>0</v>
      </c>
      <c r="S79">
        <v>0</v>
      </c>
      <c r="T79">
        <v>0</v>
      </c>
      <c r="U79">
        <v>30</v>
      </c>
      <c r="V79">
        <v>0</v>
      </c>
      <c r="W79">
        <v>0</v>
      </c>
    </row>
    <row r="80" spans="1:23" hidden="1" x14ac:dyDescent="0.25">
      <c r="A80">
        <v>78</v>
      </c>
      <c r="B80" s="4" t="s">
        <v>903</v>
      </c>
      <c r="C80">
        <v>0</v>
      </c>
      <c r="D80">
        <v>4</v>
      </c>
      <c r="E80">
        <v>3</v>
      </c>
      <c r="F80">
        <v>7</v>
      </c>
      <c r="G80">
        <v>1</v>
      </c>
      <c r="H80">
        <v>0</v>
      </c>
      <c r="I80">
        <v>0</v>
      </c>
      <c r="J80">
        <v>4</v>
      </c>
      <c r="K80" s="23">
        <v>3.5</v>
      </c>
      <c r="L80">
        <v>0</v>
      </c>
      <c r="M80">
        <v>2</v>
      </c>
      <c r="N80">
        <v>29</v>
      </c>
      <c r="O80">
        <v>0</v>
      </c>
      <c r="P80">
        <v>0</v>
      </c>
      <c r="Q80" s="23">
        <v>14.5</v>
      </c>
      <c r="R80">
        <v>0</v>
      </c>
      <c r="S80">
        <v>0</v>
      </c>
      <c r="T80">
        <v>0</v>
      </c>
      <c r="U80">
        <v>2</v>
      </c>
      <c r="V80">
        <v>0</v>
      </c>
      <c r="W80">
        <v>0</v>
      </c>
    </row>
    <row r="81" spans="1:23" hidden="1" x14ac:dyDescent="0.25">
      <c r="A81">
        <v>79</v>
      </c>
      <c r="B81" s="4" t="s">
        <v>945</v>
      </c>
      <c r="C81">
        <v>0</v>
      </c>
      <c r="D81">
        <v>3</v>
      </c>
      <c r="E81">
        <v>3</v>
      </c>
      <c r="F81">
        <v>9</v>
      </c>
      <c r="G81">
        <v>2</v>
      </c>
      <c r="H81">
        <v>0</v>
      </c>
      <c r="I81">
        <v>0</v>
      </c>
      <c r="J81">
        <v>6.1</v>
      </c>
      <c r="K81">
        <v>9</v>
      </c>
      <c r="L81">
        <v>0</v>
      </c>
      <c r="M81">
        <v>2</v>
      </c>
      <c r="N81">
        <v>29</v>
      </c>
      <c r="O81">
        <v>0</v>
      </c>
      <c r="P81">
        <v>0</v>
      </c>
      <c r="Q81" s="23">
        <v>14.5</v>
      </c>
      <c r="R81">
        <v>0</v>
      </c>
      <c r="S81">
        <v>0</v>
      </c>
      <c r="T81">
        <v>0</v>
      </c>
      <c r="U81">
        <v>1</v>
      </c>
      <c r="V81">
        <v>0</v>
      </c>
      <c r="W81">
        <v>0</v>
      </c>
    </row>
    <row r="82" spans="1:23" hidden="1" x14ac:dyDescent="0.25">
      <c r="A82">
        <v>80</v>
      </c>
      <c r="B82" s="4" t="s">
        <v>555</v>
      </c>
      <c r="C82">
        <v>0</v>
      </c>
      <c r="D82">
        <v>37</v>
      </c>
      <c r="E82">
        <v>35</v>
      </c>
      <c r="F82">
        <v>279</v>
      </c>
      <c r="G82">
        <v>12</v>
      </c>
      <c r="H82">
        <v>1</v>
      </c>
      <c r="I82">
        <v>0</v>
      </c>
      <c r="J82">
        <v>50</v>
      </c>
      <c r="K82" s="23">
        <v>12.13</v>
      </c>
      <c r="L82">
        <v>0</v>
      </c>
      <c r="M82">
        <v>33</v>
      </c>
      <c r="N82">
        <v>485</v>
      </c>
      <c r="O82">
        <v>0</v>
      </c>
      <c r="P82">
        <v>0</v>
      </c>
      <c r="Q82" s="23">
        <v>14.7</v>
      </c>
      <c r="R82">
        <v>0</v>
      </c>
      <c r="S82">
        <v>0</v>
      </c>
      <c r="T82">
        <v>0</v>
      </c>
      <c r="U82">
        <v>16</v>
      </c>
      <c r="V82">
        <v>0</v>
      </c>
      <c r="W82">
        <v>0</v>
      </c>
    </row>
    <row r="83" spans="1:23" x14ac:dyDescent="0.25">
      <c r="A83">
        <v>81</v>
      </c>
      <c r="B83" s="4" t="s">
        <v>935</v>
      </c>
      <c r="C83">
        <v>0</v>
      </c>
      <c r="D83">
        <v>196</v>
      </c>
      <c r="E83">
        <v>213</v>
      </c>
      <c r="F83">
        <v>5888</v>
      </c>
      <c r="G83">
        <v>38</v>
      </c>
      <c r="H83">
        <v>31</v>
      </c>
      <c r="I83">
        <v>11</v>
      </c>
      <c r="J83">
        <v>129</v>
      </c>
      <c r="K83" s="23">
        <v>33.65</v>
      </c>
      <c r="L83">
        <v>0</v>
      </c>
      <c r="M83">
        <v>450</v>
      </c>
      <c r="N83">
        <v>6627</v>
      </c>
      <c r="O83">
        <v>25</v>
      </c>
      <c r="P83">
        <v>2</v>
      </c>
      <c r="Q83" s="23">
        <v>14.73</v>
      </c>
      <c r="R83">
        <v>0</v>
      </c>
      <c r="S83">
        <v>0</v>
      </c>
      <c r="T83">
        <v>0</v>
      </c>
      <c r="U83">
        <v>106</v>
      </c>
      <c r="V83">
        <v>0</v>
      </c>
      <c r="W83">
        <v>1</v>
      </c>
    </row>
    <row r="84" spans="1:23" hidden="1" x14ac:dyDescent="0.25">
      <c r="A84">
        <v>82</v>
      </c>
      <c r="B84" s="4" t="s">
        <v>707</v>
      </c>
      <c r="C84">
        <v>0</v>
      </c>
      <c r="D84">
        <v>61</v>
      </c>
      <c r="E84">
        <v>68</v>
      </c>
      <c r="F84">
        <v>979</v>
      </c>
      <c r="G84">
        <v>11</v>
      </c>
      <c r="H84">
        <v>2</v>
      </c>
      <c r="I84">
        <v>1</v>
      </c>
      <c r="J84">
        <v>107.1</v>
      </c>
      <c r="K84" s="23">
        <v>17.18</v>
      </c>
      <c r="L84">
        <v>0</v>
      </c>
      <c r="M84">
        <v>40</v>
      </c>
      <c r="N84">
        <v>593</v>
      </c>
      <c r="O84">
        <v>0</v>
      </c>
      <c r="P84">
        <v>0</v>
      </c>
      <c r="Q84" s="23">
        <v>14.83</v>
      </c>
      <c r="R84">
        <v>0</v>
      </c>
      <c r="S84">
        <v>0</v>
      </c>
      <c r="T84">
        <v>0</v>
      </c>
      <c r="U84">
        <v>17</v>
      </c>
      <c r="V84">
        <v>0</v>
      </c>
      <c r="W84">
        <v>0</v>
      </c>
    </row>
    <row r="85" spans="1:23" x14ac:dyDescent="0.25">
      <c r="A85">
        <v>83</v>
      </c>
      <c r="B85" s="21" t="s">
        <v>632</v>
      </c>
      <c r="C85">
        <v>0</v>
      </c>
      <c r="D85">
        <v>142</v>
      </c>
      <c r="E85">
        <v>166</v>
      </c>
      <c r="F85">
        <v>3555</v>
      </c>
      <c r="G85">
        <v>16</v>
      </c>
      <c r="H85">
        <v>14</v>
      </c>
      <c r="I85">
        <v>2</v>
      </c>
      <c r="J85">
        <v>137</v>
      </c>
      <c r="K85">
        <v>23.7</v>
      </c>
      <c r="L85">
        <v>0</v>
      </c>
      <c r="M85">
        <v>84</v>
      </c>
      <c r="N85">
        <v>1258</v>
      </c>
      <c r="O85">
        <v>2</v>
      </c>
      <c r="P85">
        <v>0</v>
      </c>
      <c r="Q85">
        <v>14.98</v>
      </c>
      <c r="R85">
        <v>0</v>
      </c>
      <c r="S85">
        <v>0</v>
      </c>
      <c r="T85">
        <v>0</v>
      </c>
      <c r="U85">
        <v>55</v>
      </c>
      <c r="V85">
        <v>0</v>
      </c>
      <c r="W85">
        <v>0</v>
      </c>
    </row>
    <row r="86" spans="1:23" hidden="1" x14ac:dyDescent="0.25">
      <c r="A86">
        <v>84</v>
      </c>
      <c r="B86" s="4" t="s">
        <v>866</v>
      </c>
      <c r="C86">
        <v>0</v>
      </c>
      <c r="D86">
        <v>34</v>
      </c>
      <c r="E86">
        <v>38</v>
      </c>
      <c r="F86">
        <v>324</v>
      </c>
      <c r="G86">
        <v>6</v>
      </c>
      <c r="H86">
        <v>0</v>
      </c>
      <c r="I86">
        <v>0</v>
      </c>
      <c r="J86">
        <v>44.1</v>
      </c>
      <c r="K86" s="23">
        <v>10.130000000000001</v>
      </c>
      <c r="L86">
        <v>0</v>
      </c>
      <c r="M86">
        <v>10</v>
      </c>
      <c r="N86">
        <v>150</v>
      </c>
      <c r="O86">
        <v>0</v>
      </c>
      <c r="P86">
        <v>0</v>
      </c>
      <c r="Q86" s="23">
        <v>15</v>
      </c>
      <c r="R86">
        <v>0</v>
      </c>
      <c r="S86">
        <v>0</v>
      </c>
      <c r="T86">
        <v>0</v>
      </c>
      <c r="U86">
        <v>8</v>
      </c>
      <c r="V86">
        <v>0</v>
      </c>
      <c r="W86">
        <v>0</v>
      </c>
    </row>
    <row r="87" spans="1:23" hidden="1" x14ac:dyDescent="0.25">
      <c r="A87">
        <v>85</v>
      </c>
      <c r="B87" s="4" t="s">
        <v>899</v>
      </c>
      <c r="C87">
        <v>0</v>
      </c>
      <c r="D87">
        <v>7</v>
      </c>
      <c r="E87">
        <v>8</v>
      </c>
      <c r="F87">
        <v>41</v>
      </c>
      <c r="G87">
        <v>1</v>
      </c>
      <c r="H87">
        <v>0</v>
      </c>
      <c r="I87">
        <v>0</v>
      </c>
      <c r="J87">
        <v>22</v>
      </c>
      <c r="K87" s="23">
        <v>5.86</v>
      </c>
      <c r="L87">
        <v>0</v>
      </c>
      <c r="M87">
        <v>1</v>
      </c>
      <c r="N87">
        <v>15</v>
      </c>
      <c r="O87">
        <v>0</v>
      </c>
      <c r="P87">
        <v>0</v>
      </c>
      <c r="Q87" s="23">
        <v>15</v>
      </c>
      <c r="R87">
        <v>0</v>
      </c>
      <c r="S87">
        <v>0</v>
      </c>
      <c r="T87">
        <v>0</v>
      </c>
      <c r="U87">
        <v>1</v>
      </c>
      <c r="V87">
        <v>0</v>
      </c>
      <c r="W87">
        <v>0</v>
      </c>
    </row>
    <row r="88" spans="1:23" hidden="1" x14ac:dyDescent="0.25">
      <c r="A88">
        <v>86</v>
      </c>
      <c r="B88" s="21" t="s">
        <v>769</v>
      </c>
      <c r="C88">
        <v>0</v>
      </c>
      <c r="D88">
        <v>8</v>
      </c>
      <c r="E88">
        <v>6</v>
      </c>
      <c r="F88">
        <v>21</v>
      </c>
      <c r="G88">
        <v>1</v>
      </c>
      <c r="H88">
        <v>0</v>
      </c>
      <c r="I88">
        <v>0</v>
      </c>
      <c r="J88">
        <v>6</v>
      </c>
      <c r="K88" s="23">
        <v>4.2</v>
      </c>
      <c r="L88">
        <v>0</v>
      </c>
      <c r="M88">
        <v>5</v>
      </c>
      <c r="N88">
        <v>77</v>
      </c>
      <c r="O88">
        <v>0</v>
      </c>
      <c r="P88">
        <v>0</v>
      </c>
      <c r="Q88" s="23">
        <v>15.4</v>
      </c>
      <c r="R88">
        <v>0</v>
      </c>
      <c r="S88">
        <v>0</v>
      </c>
      <c r="T88">
        <v>0</v>
      </c>
      <c r="U88">
        <v>1</v>
      </c>
      <c r="V88">
        <v>0</v>
      </c>
      <c r="W88">
        <v>0</v>
      </c>
    </row>
    <row r="89" spans="1:23" hidden="1" x14ac:dyDescent="0.25">
      <c r="A89">
        <v>87</v>
      </c>
      <c r="B89" s="4" t="s">
        <v>804</v>
      </c>
      <c r="C89">
        <v>0</v>
      </c>
      <c r="D89">
        <v>11</v>
      </c>
      <c r="E89">
        <v>14</v>
      </c>
      <c r="F89">
        <v>166</v>
      </c>
      <c r="G89">
        <v>1</v>
      </c>
      <c r="H89">
        <v>0</v>
      </c>
      <c r="I89">
        <v>0</v>
      </c>
      <c r="J89">
        <v>33.1</v>
      </c>
      <c r="K89">
        <v>12.77</v>
      </c>
      <c r="L89">
        <v>0</v>
      </c>
      <c r="M89">
        <v>2</v>
      </c>
      <c r="N89">
        <v>31</v>
      </c>
      <c r="O89">
        <v>0</v>
      </c>
      <c r="P89">
        <v>0</v>
      </c>
      <c r="Q89" s="23">
        <v>15.5</v>
      </c>
      <c r="R89">
        <v>0</v>
      </c>
      <c r="S89">
        <v>0</v>
      </c>
      <c r="T89">
        <v>0</v>
      </c>
      <c r="U89">
        <v>7</v>
      </c>
      <c r="V89">
        <v>0</v>
      </c>
      <c r="W89">
        <v>0</v>
      </c>
    </row>
    <row r="90" spans="1:23" hidden="1" x14ac:dyDescent="0.25">
      <c r="A90">
        <v>88</v>
      </c>
      <c r="B90" s="4" t="s">
        <v>895</v>
      </c>
      <c r="C90">
        <v>0</v>
      </c>
      <c r="D90">
        <v>3</v>
      </c>
      <c r="E90">
        <v>3</v>
      </c>
      <c r="F90">
        <v>22</v>
      </c>
      <c r="G90">
        <v>1</v>
      </c>
      <c r="H90">
        <v>0</v>
      </c>
      <c r="I90">
        <v>0</v>
      </c>
      <c r="J90">
        <v>14.1</v>
      </c>
      <c r="K90" s="23">
        <v>11</v>
      </c>
      <c r="L90">
        <v>0</v>
      </c>
      <c r="M90">
        <v>5</v>
      </c>
      <c r="N90">
        <v>78</v>
      </c>
      <c r="O90">
        <v>0</v>
      </c>
      <c r="P90">
        <v>0</v>
      </c>
      <c r="Q90" s="23">
        <v>15.6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</row>
    <row r="91" spans="1:23" hidden="1" x14ac:dyDescent="0.25">
      <c r="A91">
        <v>89</v>
      </c>
      <c r="B91" s="4" t="s">
        <v>683</v>
      </c>
      <c r="C91">
        <v>0</v>
      </c>
      <c r="D91">
        <v>37</v>
      </c>
      <c r="E91">
        <v>50</v>
      </c>
      <c r="F91">
        <v>705</v>
      </c>
      <c r="G91">
        <v>6</v>
      </c>
      <c r="H91">
        <v>3</v>
      </c>
      <c r="I91">
        <v>0</v>
      </c>
      <c r="J91">
        <v>96.1</v>
      </c>
      <c r="K91" s="23">
        <v>16.02</v>
      </c>
      <c r="L91">
        <v>0</v>
      </c>
      <c r="M91">
        <v>17</v>
      </c>
      <c r="N91">
        <v>270</v>
      </c>
      <c r="O91">
        <v>1</v>
      </c>
      <c r="P91">
        <v>0</v>
      </c>
      <c r="Q91" s="23">
        <v>15.88</v>
      </c>
      <c r="R91">
        <v>0</v>
      </c>
      <c r="S91">
        <v>0</v>
      </c>
      <c r="T91">
        <v>0</v>
      </c>
      <c r="U91">
        <v>19</v>
      </c>
      <c r="V91">
        <v>0</v>
      </c>
      <c r="W91">
        <v>0</v>
      </c>
    </row>
    <row r="92" spans="1:23" x14ac:dyDescent="0.25">
      <c r="A92">
        <v>90</v>
      </c>
      <c r="B92" s="4" t="s">
        <v>633</v>
      </c>
      <c r="C92">
        <v>0</v>
      </c>
      <c r="D92">
        <v>55</v>
      </c>
      <c r="E92">
        <v>44</v>
      </c>
      <c r="F92">
        <v>423</v>
      </c>
      <c r="G92">
        <v>9</v>
      </c>
      <c r="H92">
        <v>1</v>
      </c>
      <c r="I92">
        <v>0</v>
      </c>
      <c r="J92">
        <v>63.1</v>
      </c>
      <c r="K92" s="23">
        <v>12.09</v>
      </c>
      <c r="L92">
        <v>0</v>
      </c>
      <c r="M92">
        <v>76</v>
      </c>
      <c r="N92">
        <v>1210</v>
      </c>
      <c r="O92">
        <v>2</v>
      </c>
      <c r="P92">
        <v>0</v>
      </c>
      <c r="Q92" s="23">
        <v>15.92</v>
      </c>
      <c r="R92">
        <v>0</v>
      </c>
      <c r="S92">
        <v>0</v>
      </c>
      <c r="T92">
        <v>0</v>
      </c>
      <c r="U92">
        <v>10</v>
      </c>
      <c r="V92">
        <v>0</v>
      </c>
      <c r="W92">
        <v>0</v>
      </c>
    </row>
    <row r="93" spans="1:23" hidden="1" x14ac:dyDescent="0.25">
      <c r="A93">
        <v>91</v>
      </c>
      <c r="B93" s="4" t="s">
        <v>679</v>
      </c>
      <c r="C93">
        <v>0</v>
      </c>
      <c r="D93">
        <v>1</v>
      </c>
      <c r="E93">
        <v>1</v>
      </c>
      <c r="F93">
        <v>53</v>
      </c>
      <c r="G93">
        <v>0</v>
      </c>
      <c r="H93">
        <v>1</v>
      </c>
      <c r="I93">
        <v>0</v>
      </c>
      <c r="J93">
        <v>53</v>
      </c>
      <c r="K93" s="23">
        <v>53</v>
      </c>
      <c r="L93">
        <v>0</v>
      </c>
      <c r="M93">
        <v>4</v>
      </c>
      <c r="N93">
        <v>64</v>
      </c>
      <c r="O93">
        <v>0</v>
      </c>
      <c r="P93">
        <v>0</v>
      </c>
      <c r="Q93" s="23">
        <v>16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</row>
    <row r="94" spans="1:23" hidden="1" x14ac:dyDescent="0.25">
      <c r="A94">
        <v>92</v>
      </c>
      <c r="B94" s="4" t="s">
        <v>664</v>
      </c>
      <c r="C94">
        <v>0</v>
      </c>
      <c r="D94">
        <v>1</v>
      </c>
      <c r="E94">
        <v>1</v>
      </c>
      <c r="F94">
        <v>0</v>
      </c>
      <c r="G94">
        <v>1</v>
      </c>
      <c r="H94">
        <v>0</v>
      </c>
      <c r="I94">
        <v>0</v>
      </c>
      <c r="J94">
        <v>0.1</v>
      </c>
      <c r="K94" s="23" t="e">
        <v>#DIV/0!</v>
      </c>
      <c r="L94">
        <v>0</v>
      </c>
      <c r="M94">
        <v>2</v>
      </c>
      <c r="N94">
        <v>32</v>
      </c>
      <c r="O94">
        <v>0</v>
      </c>
      <c r="P94">
        <v>0</v>
      </c>
      <c r="Q94" s="23">
        <v>16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</row>
    <row r="95" spans="1:23" x14ac:dyDescent="0.25">
      <c r="A95">
        <v>93</v>
      </c>
      <c r="B95" s="4" t="s">
        <v>703</v>
      </c>
      <c r="C95">
        <v>0</v>
      </c>
      <c r="D95">
        <v>35</v>
      </c>
      <c r="E95">
        <v>45</v>
      </c>
      <c r="F95">
        <v>477</v>
      </c>
      <c r="G95">
        <v>6</v>
      </c>
      <c r="H95">
        <v>1</v>
      </c>
      <c r="I95">
        <v>0</v>
      </c>
      <c r="J95">
        <v>50</v>
      </c>
      <c r="K95" s="23">
        <v>12.23</v>
      </c>
      <c r="L95">
        <v>0</v>
      </c>
      <c r="M95">
        <v>75</v>
      </c>
      <c r="N95">
        <v>1208</v>
      </c>
      <c r="O95">
        <v>4</v>
      </c>
      <c r="P95">
        <v>0</v>
      </c>
      <c r="Q95" s="23">
        <v>16.11</v>
      </c>
      <c r="R95">
        <v>0</v>
      </c>
      <c r="S95">
        <v>0</v>
      </c>
      <c r="T95">
        <v>0</v>
      </c>
      <c r="U95">
        <v>17</v>
      </c>
      <c r="V95">
        <v>0</v>
      </c>
      <c r="W95">
        <v>0</v>
      </c>
    </row>
    <row r="96" spans="1:23" hidden="1" x14ac:dyDescent="0.25">
      <c r="A96">
        <v>94</v>
      </c>
      <c r="B96" s="4" t="s">
        <v>809</v>
      </c>
      <c r="C96">
        <v>0</v>
      </c>
      <c r="D96">
        <v>43</v>
      </c>
      <c r="E96">
        <v>30</v>
      </c>
      <c r="F96">
        <v>203</v>
      </c>
      <c r="G96">
        <v>13</v>
      </c>
      <c r="H96">
        <v>0</v>
      </c>
      <c r="I96">
        <v>0</v>
      </c>
      <c r="J96">
        <v>29</v>
      </c>
      <c r="K96" s="23">
        <v>11.94</v>
      </c>
      <c r="L96">
        <v>0</v>
      </c>
      <c r="M96">
        <v>38</v>
      </c>
      <c r="N96">
        <v>617</v>
      </c>
      <c r="O96">
        <v>2</v>
      </c>
      <c r="P96">
        <v>0</v>
      </c>
      <c r="Q96" s="23">
        <v>16.239999999999998</v>
      </c>
      <c r="R96">
        <v>0</v>
      </c>
      <c r="S96">
        <v>0</v>
      </c>
      <c r="T96">
        <v>0</v>
      </c>
      <c r="U96">
        <v>5</v>
      </c>
      <c r="V96">
        <v>0</v>
      </c>
      <c r="W96">
        <v>0</v>
      </c>
    </row>
    <row r="97" spans="1:23" x14ac:dyDescent="0.25">
      <c r="A97">
        <v>95</v>
      </c>
      <c r="B97" s="4" t="s">
        <v>598</v>
      </c>
      <c r="C97">
        <v>0</v>
      </c>
      <c r="D97">
        <v>17</v>
      </c>
      <c r="E97">
        <v>16</v>
      </c>
      <c r="F97">
        <v>100</v>
      </c>
      <c r="G97">
        <v>6</v>
      </c>
      <c r="H97">
        <v>0</v>
      </c>
      <c r="I97">
        <v>0</v>
      </c>
      <c r="J97">
        <v>35.1</v>
      </c>
      <c r="K97" s="23">
        <v>10</v>
      </c>
      <c r="L97">
        <v>0</v>
      </c>
      <c r="M97">
        <v>59</v>
      </c>
      <c r="N97">
        <v>970</v>
      </c>
      <c r="O97">
        <v>6</v>
      </c>
      <c r="P97">
        <v>1</v>
      </c>
      <c r="Q97" s="23">
        <v>16.440000000000001</v>
      </c>
      <c r="R97">
        <v>0</v>
      </c>
      <c r="S97">
        <v>0</v>
      </c>
      <c r="T97">
        <v>0</v>
      </c>
      <c r="U97">
        <v>9</v>
      </c>
      <c r="V97">
        <v>0</v>
      </c>
      <c r="W97">
        <v>0</v>
      </c>
    </row>
    <row r="98" spans="1:23" x14ac:dyDescent="0.25">
      <c r="A98">
        <v>96</v>
      </c>
      <c r="B98" s="4" t="s">
        <v>884</v>
      </c>
      <c r="C98">
        <v>0</v>
      </c>
      <c r="D98">
        <v>28</v>
      </c>
      <c r="E98">
        <v>32</v>
      </c>
      <c r="F98">
        <v>692</v>
      </c>
      <c r="G98">
        <v>1</v>
      </c>
      <c r="H98">
        <v>2</v>
      </c>
      <c r="I98">
        <v>0</v>
      </c>
      <c r="J98">
        <v>77</v>
      </c>
      <c r="K98" s="23">
        <v>22.32</v>
      </c>
      <c r="L98">
        <v>0</v>
      </c>
      <c r="M98">
        <v>66</v>
      </c>
      <c r="N98">
        <v>1087</v>
      </c>
      <c r="O98">
        <v>3</v>
      </c>
      <c r="P98">
        <v>1</v>
      </c>
      <c r="Q98" s="23">
        <v>16.47</v>
      </c>
      <c r="R98">
        <v>0</v>
      </c>
      <c r="S98">
        <v>0</v>
      </c>
      <c r="T98">
        <v>0</v>
      </c>
      <c r="U98">
        <v>18</v>
      </c>
      <c r="V98">
        <v>0</v>
      </c>
      <c r="W98">
        <v>0</v>
      </c>
    </row>
    <row r="99" spans="1:23" x14ac:dyDescent="0.25">
      <c r="A99">
        <v>97</v>
      </c>
      <c r="B99" s="4" t="s">
        <v>709</v>
      </c>
      <c r="C99">
        <v>0</v>
      </c>
      <c r="D99">
        <v>183</v>
      </c>
      <c r="E99">
        <v>149</v>
      </c>
      <c r="F99">
        <v>1235</v>
      </c>
      <c r="G99">
        <v>40</v>
      </c>
      <c r="H99">
        <v>2</v>
      </c>
      <c r="I99">
        <v>0</v>
      </c>
      <c r="J99">
        <v>89</v>
      </c>
      <c r="K99" s="23">
        <v>11.33</v>
      </c>
      <c r="L99">
        <v>0</v>
      </c>
      <c r="M99">
        <v>406</v>
      </c>
      <c r="N99">
        <v>6789</v>
      </c>
      <c r="O99">
        <v>16</v>
      </c>
      <c r="P99">
        <v>0</v>
      </c>
      <c r="Q99" s="23">
        <v>16.72</v>
      </c>
      <c r="R99">
        <v>0</v>
      </c>
      <c r="S99">
        <v>0</v>
      </c>
      <c r="T99">
        <v>0</v>
      </c>
      <c r="U99">
        <v>68</v>
      </c>
      <c r="V99">
        <v>0</v>
      </c>
      <c r="W99">
        <v>0</v>
      </c>
    </row>
    <row r="100" spans="1:23" x14ac:dyDescent="0.25">
      <c r="A100">
        <v>98</v>
      </c>
      <c r="B100" s="21" t="s">
        <v>915</v>
      </c>
      <c r="C100">
        <v>0</v>
      </c>
      <c r="D100">
        <v>38</v>
      </c>
      <c r="E100">
        <v>28</v>
      </c>
      <c r="F100">
        <v>146</v>
      </c>
      <c r="G100">
        <v>12</v>
      </c>
      <c r="H100">
        <v>0</v>
      </c>
      <c r="I100">
        <v>0</v>
      </c>
      <c r="J100">
        <v>27</v>
      </c>
      <c r="K100" s="23">
        <v>9.1300000000000008</v>
      </c>
      <c r="L100">
        <v>0</v>
      </c>
      <c r="M100">
        <v>70</v>
      </c>
      <c r="N100">
        <v>1177</v>
      </c>
      <c r="O100">
        <v>2</v>
      </c>
      <c r="P100">
        <v>0</v>
      </c>
      <c r="Q100" s="23">
        <v>16.809999999999999</v>
      </c>
      <c r="R100">
        <v>0</v>
      </c>
      <c r="S100">
        <v>0</v>
      </c>
      <c r="T100">
        <v>0</v>
      </c>
      <c r="U100">
        <v>11</v>
      </c>
      <c r="V100">
        <v>0</v>
      </c>
      <c r="W100">
        <v>0</v>
      </c>
    </row>
    <row r="101" spans="1:23" hidden="1" x14ac:dyDescent="0.25">
      <c r="A101">
        <v>99</v>
      </c>
      <c r="B101" s="4" t="s">
        <v>719</v>
      </c>
      <c r="C101">
        <v>0</v>
      </c>
      <c r="D101">
        <v>52</v>
      </c>
      <c r="E101">
        <v>56</v>
      </c>
      <c r="F101">
        <v>669</v>
      </c>
      <c r="G101">
        <v>2</v>
      </c>
      <c r="H101">
        <v>1</v>
      </c>
      <c r="I101">
        <v>0</v>
      </c>
      <c r="J101">
        <v>93</v>
      </c>
      <c r="K101" s="23">
        <v>12.39</v>
      </c>
      <c r="L101">
        <v>0</v>
      </c>
      <c r="M101">
        <v>7</v>
      </c>
      <c r="N101">
        <v>118</v>
      </c>
      <c r="O101">
        <v>0</v>
      </c>
      <c r="P101">
        <v>0</v>
      </c>
      <c r="Q101" s="23">
        <v>16.86</v>
      </c>
      <c r="R101">
        <v>0</v>
      </c>
      <c r="S101">
        <v>0</v>
      </c>
      <c r="T101">
        <v>0</v>
      </c>
      <c r="U101">
        <v>14</v>
      </c>
      <c r="V101">
        <v>0</v>
      </c>
      <c r="W101">
        <v>0</v>
      </c>
    </row>
    <row r="102" spans="1:23" hidden="1" x14ac:dyDescent="0.25">
      <c r="A102">
        <v>100</v>
      </c>
      <c r="B102" s="4" t="s">
        <v>640</v>
      </c>
      <c r="C102">
        <v>0</v>
      </c>
      <c r="D102">
        <v>10</v>
      </c>
      <c r="E102">
        <v>11</v>
      </c>
      <c r="F102">
        <v>175</v>
      </c>
      <c r="G102">
        <v>1</v>
      </c>
      <c r="H102">
        <v>0</v>
      </c>
      <c r="I102">
        <v>0</v>
      </c>
      <c r="J102">
        <v>33</v>
      </c>
      <c r="K102" s="23">
        <v>17.5</v>
      </c>
      <c r="L102">
        <v>0</v>
      </c>
      <c r="M102">
        <v>31</v>
      </c>
      <c r="N102">
        <v>524</v>
      </c>
      <c r="O102">
        <v>1</v>
      </c>
      <c r="P102">
        <v>0</v>
      </c>
      <c r="Q102" s="23">
        <v>16.899999999999999</v>
      </c>
      <c r="R102">
        <v>0</v>
      </c>
      <c r="S102">
        <v>0</v>
      </c>
      <c r="T102">
        <v>0</v>
      </c>
      <c r="U102">
        <v>5</v>
      </c>
      <c r="V102">
        <v>0</v>
      </c>
      <c r="W102">
        <v>0</v>
      </c>
    </row>
    <row r="103" spans="1:23" hidden="1" x14ac:dyDescent="0.25">
      <c r="A103">
        <v>101</v>
      </c>
      <c r="B103" s="4" t="s">
        <v>721</v>
      </c>
      <c r="C103">
        <v>0</v>
      </c>
      <c r="D103">
        <v>10</v>
      </c>
      <c r="E103">
        <v>11</v>
      </c>
      <c r="F103">
        <v>101</v>
      </c>
      <c r="G103">
        <v>3</v>
      </c>
      <c r="H103">
        <v>0</v>
      </c>
      <c r="I103">
        <v>0</v>
      </c>
      <c r="J103">
        <v>23</v>
      </c>
      <c r="K103" s="23">
        <v>12.63</v>
      </c>
      <c r="L103">
        <v>0</v>
      </c>
      <c r="M103">
        <v>18</v>
      </c>
      <c r="N103">
        <v>310</v>
      </c>
      <c r="O103">
        <v>1</v>
      </c>
      <c r="P103">
        <v>0</v>
      </c>
      <c r="Q103" s="23">
        <v>17.22</v>
      </c>
      <c r="R103">
        <v>0</v>
      </c>
      <c r="S103">
        <v>0</v>
      </c>
      <c r="T103">
        <v>0</v>
      </c>
      <c r="U103">
        <v>1</v>
      </c>
      <c r="V103">
        <v>0</v>
      </c>
      <c r="W103">
        <v>0</v>
      </c>
    </row>
    <row r="104" spans="1:23" x14ac:dyDescent="0.25">
      <c r="A104">
        <v>102</v>
      </c>
      <c r="B104" s="4" t="s">
        <v>694</v>
      </c>
      <c r="C104">
        <v>0</v>
      </c>
      <c r="D104">
        <v>47</v>
      </c>
      <c r="E104">
        <v>51</v>
      </c>
      <c r="F104">
        <v>1309</v>
      </c>
      <c r="G104">
        <v>5</v>
      </c>
      <c r="H104">
        <v>8</v>
      </c>
      <c r="I104">
        <v>1</v>
      </c>
      <c r="J104">
        <v>135</v>
      </c>
      <c r="K104">
        <v>28.46</v>
      </c>
      <c r="L104">
        <v>0</v>
      </c>
      <c r="M104">
        <v>101</v>
      </c>
      <c r="N104">
        <v>1743</v>
      </c>
      <c r="O104">
        <v>4</v>
      </c>
      <c r="P104">
        <v>0</v>
      </c>
      <c r="Q104" s="23">
        <v>17.260000000000002</v>
      </c>
      <c r="R104">
        <v>0</v>
      </c>
      <c r="S104">
        <v>0</v>
      </c>
      <c r="T104">
        <v>0</v>
      </c>
      <c r="U104">
        <v>22</v>
      </c>
      <c r="V104">
        <v>0</v>
      </c>
      <c r="W104">
        <v>0</v>
      </c>
    </row>
    <row r="105" spans="1:23" hidden="1" x14ac:dyDescent="0.25">
      <c r="A105">
        <v>103</v>
      </c>
      <c r="B105" s="4" t="s">
        <v>902</v>
      </c>
      <c r="C105">
        <v>0</v>
      </c>
      <c r="D105">
        <v>17</v>
      </c>
      <c r="E105">
        <v>20</v>
      </c>
      <c r="F105">
        <v>242</v>
      </c>
      <c r="G105">
        <v>1</v>
      </c>
      <c r="H105">
        <v>0</v>
      </c>
      <c r="I105">
        <v>0</v>
      </c>
      <c r="J105">
        <v>43</v>
      </c>
      <c r="K105" s="23">
        <v>12.74</v>
      </c>
      <c r="L105">
        <v>0</v>
      </c>
      <c r="M105">
        <v>6</v>
      </c>
      <c r="N105">
        <v>105</v>
      </c>
      <c r="O105">
        <v>0</v>
      </c>
      <c r="P105">
        <v>0</v>
      </c>
      <c r="Q105" s="23">
        <v>17.5</v>
      </c>
      <c r="R105">
        <v>0</v>
      </c>
      <c r="S105">
        <v>0</v>
      </c>
      <c r="T105">
        <v>0</v>
      </c>
      <c r="U105">
        <v>7</v>
      </c>
      <c r="V105">
        <v>0</v>
      </c>
      <c r="W105">
        <v>9</v>
      </c>
    </row>
    <row r="106" spans="1:23" hidden="1" x14ac:dyDescent="0.25">
      <c r="A106">
        <v>104</v>
      </c>
      <c r="B106" s="4" t="s">
        <v>927</v>
      </c>
      <c r="C106">
        <v>0</v>
      </c>
      <c r="D106">
        <v>5</v>
      </c>
      <c r="E106">
        <v>7</v>
      </c>
      <c r="F106">
        <v>72</v>
      </c>
      <c r="G106">
        <v>1</v>
      </c>
      <c r="H106">
        <v>0</v>
      </c>
      <c r="I106">
        <v>0</v>
      </c>
      <c r="J106">
        <v>30</v>
      </c>
      <c r="K106" s="23">
        <v>12</v>
      </c>
      <c r="L106">
        <v>0</v>
      </c>
      <c r="M106">
        <v>4</v>
      </c>
      <c r="N106">
        <v>70</v>
      </c>
      <c r="O106">
        <v>0</v>
      </c>
      <c r="P106">
        <v>0</v>
      </c>
      <c r="Q106" s="23">
        <v>17.5</v>
      </c>
      <c r="R106">
        <v>0</v>
      </c>
      <c r="S106">
        <v>0</v>
      </c>
      <c r="T106">
        <v>0</v>
      </c>
      <c r="U106">
        <v>1</v>
      </c>
      <c r="V106">
        <v>0</v>
      </c>
      <c r="W106">
        <v>0</v>
      </c>
    </row>
    <row r="107" spans="1:23" x14ac:dyDescent="0.25">
      <c r="A107">
        <v>105</v>
      </c>
      <c r="B107" s="4" t="s">
        <v>919</v>
      </c>
      <c r="C107">
        <v>0</v>
      </c>
      <c r="D107">
        <v>263</v>
      </c>
      <c r="E107">
        <v>255</v>
      </c>
      <c r="F107">
        <v>4738</v>
      </c>
      <c r="G107">
        <v>42</v>
      </c>
      <c r="H107">
        <v>17</v>
      </c>
      <c r="I107">
        <v>3</v>
      </c>
      <c r="J107">
        <v>130</v>
      </c>
      <c r="K107" s="23">
        <v>22.24</v>
      </c>
      <c r="L107">
        <v>0</v>
      </c>
      <c r="M107">
        <v>316</v>
      </c>
      <c r="N107">
        <v>5547</v>
      </c>
      <c r="O107">
        <v>13</v>
      </c>
      <c r="P107">
        <v>1</v>
      </c>
      <c r="Q107" s="23">
        <v>17.55</v>
      </c>
      <c r="R107">
        <v>0</v>
      </c>
      <c r="S107">
        <v>0</v>
      </c>
      <c r="T107">
        <v>0</v>
      </c>
      <c r="U107">
        <v>111</v>
      </c>
      <c r="V107">
        <v>0</v>
      </c>
      <c r="W107">
        <v>0</v>
      </c>
    </row>
    <row r="108" spans="1:23" hidden="1" x14ac:dyDescent="0.25">
      <c r="A108">
        <v>106</v>
      </c>
      <c r="B108" s="4" t="s">
        <v>656</v>
      </c>
      <c r="C108">
        <v>0</v>
      </c>
      <c r="D108">
        <v>33</v>
      </c>
      <c r="E108">
        <v>40</v>
      </c>
      <c r="F108">
        <v>437</v>
      </c>
      <c r="G108">
        <v>8</v>
      </c>
      <c r="H108">
        <v>1</v>
      </c>
      <c r="I108">
        <v>0</v>
      </c>
      <c r="J108">
        <v>71</v>
      </c>
      <c r="K108" s="23">
        <v>13.66</v>
      </c>
      <c r="L108">
        <v>0</v>
      </c>
      <c r="M108">
        <v>8</v>
      </c>
      <c r="N108">
        <v>142</v>
      </c>
      <c r="O108">
        <v>0</v>
      </c>
      <c r="P108">
        <v>0</v>
      </c>
      <c r="Q108" s="23">
        <v>17.75</v>
      </c>
      <c r="R108">
        <v>0</v>
      </c>
      <c r="S108">
        <v>0</v>
      </c>
      <c r="T108">
        <v>0</v>
      </c>
      <c r="U108">
        <v>16</v>
      </c>
      <c r="V108">
        <v>0</v>
      </c>
      <c r="W108">
        <v>0</v>
      </c>
    </row>
    <row r="109" spans="1:23" hidden="1" x14ac:dyDescent="0.25">
      <c r="A109">
        <v>107</v>
      </c>
      <c r="B109" s="4" t="s">
        <v>806</v>
      </c>
      <c r="C109">
        <v>0</v>
      </c>
      <c r="D109">
        <v>12</v>
      </c>
      <c r="E109">
        <v>14</v>
      </c>
      <c r="F109">
        <v>284</v>
      </c>
      <c r="G109">
        <v>1</v>
      </c>
      <c r="H109">
        <v>1</v>
      </c>
      <c r="I109">
        <v>0</v>
      </c>
      <c r="J109">
        <v>86</v>
      </c>
      <c r="K109" s="23">
        <v>21.85</v>
      </c>
      <c r="L109">
        <v>0</v>
      </c>
      <c r="M109">
        <v>19</v>
      </c>
      <c r="N109">
        <v>341</v>
      </c>
      <c r="O109">
        <v>0</v>
      </c>
      <c r="P109">
        <v>0</v>
      </c>
      <c r="Q109" s="23">
        <v>17.95</v>
      </c>
      <c r="R109">
        <v>0</v>
      </c>
      <c r="S109">
        <v>0</v>
      </c>
      <c r="T109">
        <v>0</v>
      </c>
      <c r="U109">
        <v>4</v>
      </c>
      <c r="V109">
        <v>0</v>
      </c>
      <c r="W109">
        <v>0</v>
      </c>
    </row>
    <row r="110" spans="1:23" hidden="1" x14ac:dyDescent="0.25">
      <c r="A110">
        <v>108</v>
      </c>
      <c r="B110" s="4" t="s">
        <v>690</v>
      </c>
      <c r="C110">
        <v>0</v>
      </c>
      <c r="D110">
        <v>78</v>
      </c>
      <c r="E110">
        <v>79</v>
      </c>
      <c r="F110">
        <v>930</v>
      </c>
      <c r="G110">
        <v>9</v>
      </c>
      <c r="H110">
        <v>2</v>
      </c>
      <c r="I110">
        <v>1</v>
      </c>
      <c r="J110">
        <v>101</v>
      </c>
      <c r="K110" s="23">
        <v>13.29</v>
      </c>
      <c r="L110">
        <v>0</v>
      </c>
      <c r="M110">
        <v>4</v>
      </c>
      <c r="N110">
        <v>72</v>
      </c>
      <c r="O110">
        <v>0</v>
      </c>
      <c r="P110">
        <v>0</v>
      </c>
      <c r="Q110" s="23">
        <v>18</v>
      </c>
      <c r="R110">
        <v>0</v>
      </c>
      <c r="S110">
        <v>0</v>
      </c>
      <c r="T110">
        <v>0</v>
      </c>
      <c r="U110">
        <v>27</v>
      </c>
      <c r="V110">
        <v>0</v>
      </c>
      <c r="W110">
        <v>0</v>
      </c>
    </row>
    <row r="111" spans="1:23" hidden="1" x14ac:dyDescent="0.25">
      <c r="A111">
        <v>109</v>
      </c>
      <c r="B111" s="4" t="s">
        <v>715</v>
      </c>
      <c r="C111">
        <v>0</v>
      </c>
      <c r="D111">
        <v>29</v>
      </c>
      <c r="E111">
        <v>29</v>
      </c>
      <c r="F111">
        <v>316</v>
      </c>
      <c r="G111">
        <v>7</v>
      </c>
      <c r="H111">
        <v>1</v>
      </c>
      <c r="I111">
        <v>0</v>
      </c>
      <c r="J111">
        <v>53</v>
      </c>
      <c r="K111" s="23">
        <v>14.36</v>
      </c>
      <c r="L111">
        <v>0</v>
      </c>
      <c r="M111">
        <v>2</v>
      </c>
      <c r="N111">
        <v>36</v>
      </c>
      <c r="O111">
        <v>0</v>
      </c>
      <c r="P111">
        <v>0</v>
      </c>
      <c r="Q111" s="23">
        <v>18</v>
      </c>
      <c r="R111">
        <v>0</v>
      </c>
      <c r="S111">
        <v>0</v>
      </c>
      <c r="T111">
        <v>0</v>
      </c>
      <c r="U111">
        <v>8</v>
      </c>
      <c r="V111">
        <v>0</v>
      </c>
      <c r="W111">
        <v>1</v>
      </c>
    </row>
    <row r="112" spans="1:23" hidden="1" x14ac:dyDescent="0.25">
      <c r="A112">
        <v>110</v>
      </c>
      <c r="B112" s="4" t="s">
        <v>905</v>
      </c>
      <c r="C112">
        <v>0</v>
      </c>
      <c r="D112">
        <v>41</v>
      </c>
      <c r="E112">
        <v>45</v>
      </c>
      <c r="F112">
        <v>599</v>
      </c>
      <c r="G112">
        <v>6</v>
      </c>
      <c r="H112">
        <v>0</v>
      </c>
      <c r="I112">
        <v>0</v>
      </c>
      <c r="J112">
        <v>49.1</v>
      </c>
      <c r="K112" s="23">
        <v>15.36</v>
      </c>
      <c r="L112">
        <v>0</v>
      </c>
      <c r="M112">
        <v>12</v>
      </c>
      <c r="N112">
        <v>219</v>
      </c>
      <c r="O112">
        <v>0</v>
      </c>
      <c r="P112">
        <v>0</v>
      </c>
      <c r="Q112" s="23">
        <v>18.25</v>
      </c>
      <c r="R112">
        <v>0</v>
      </c>
      <c r="S112">
        <v>0</v>
      </c>
      <c r="T112">
        <v>0</v>
      </c>
      <c r="U112">
        <v>18</v>
      </c>
      <c r="V112">
        <v>0</v>
      </c>
      <c r="W112">
        <v>0</v>
      </c>
    </row>
    <row r="113" spans="1:23" x14ac:dyDescent="0.25">
      <c r="A113">
        <v>111</v>
      </c>
      <c r="B113" s="4" t="s">
        <v>730</v>
      </c>
      <c r="C113">
        <v>0</v>
      </c>
      <c r="D113">
        <v>47</v>
      </c>
      <c r="E113">
        <v>50</v>
      </c>
      <c r="F113">
        <v>877</v>
      </c>
      <c r="G113">
        <v>12</v>
      </c>
      <c r="H113">
        <v>4</v>
      </c>
      <c r="I113">
        <v>0</v>
      </c>
      <c r="J113">
        <v>66.099999999999994</v>
      </c>
      <c r="K113" s="23">
        <v>23.08</v>
      </c>
      <c r="L113">
        <v>0</v>
      </c>
      <c r="M113">
        <v>82</v>
      </c>
      <c r="N113">
        <v>1498</v>
      </c>
      <c r="O113">
        <v>3</v>
      </c>
      <c r="P113">
        <v>0</v>
      </c>
      <c r="Q113" s="23">
        <v>18.27</v>
      </c>
      <c r="R113">
        <v>0</v>
      </c>
      <c r="S113">
        <v>0</v>
      </c>
      <c r="T113">
        <v>0</v>
      </c>
      <c r="U113">
        <v>5</v>
      </c>
      <c r="V113">
        <v>0</v>
      </c>
      <c r="W113">
        <v>0</v>
      </c>
    </row>
    <row r="114" spans="1:23" hidden="1" x14ac:dyDescent="0.25">
      <c r="A114">
        <v>112</v>
      </c>
      <c r="B114" s="4" t="s">
        <v>843</v>
      </c>
      <c r="C114">
        <v>0</v>
      </c>
      <c r="D114">
        <v>2</v>
      </c>
      <c r="E114">
        <v>3</v>
      </c>
      <c r="F114">
        <v>9</v>
      </c>
      <c r="G114">
        <v>0</v>
      </c>
      <c r="H114">
        <v>0</v>
      </c>
      <c r="I114">
        <v>0</v>
      </c>
      <c r="J114">
        <v>9</v>
      </c>
      <c r="K114" s="23">
        <v>3</v>
      </c>
      <c r="L114">
        <v>0</v>
      </c>
      <c r="M114">
        <v>2</v>
      </c>
      <c r="N114">
        <v>37</v>
      </c>
      <c r="O114">
        <v>0</v>
      </c>
      <c r="P114">
        <v>0</v>
      </c>
      <c r="Q114" s="23">
        <v>18.5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</row>
    <row r="115" spans="1:23" hidden="1" x14ac:dyDescent="0.25">
      <c r="A115">
        <v>113</v>
      </c>
      <c r="B115" s="4" t="s">
        <v>513</v>
      </c>
      <c r="C115">
        <v>2</v>
      </c>
      <c r="D115">
        <v>9</v>
      </c>
      <c r="E115">
        <v>8</v>
      </c>
      <c r="F115">
        <v>91</v>
      </c>
      <c r="G115">
        <v>2</v>
      </c>
      <c r="H115">
        <v>0</v>
      </c>
      <c r="I115">
        <v>0</v>
      </c>
      <c r="J115">
        <v>27</v>
      </c>
      <c r="K115" s="23">
        <v>15.17</v>
      </c>
      <c r="L115">
        <v>78.5</v>
      </c>
      <c r="M115">
        <v>15</v>
      </c>
      <c r="N115">
        <v>281</v>
      </c>
      <c r="O115">
        <v>0</v>
      </c>
      <c r="P115">
        <v>0</v>
      </c>
      <c r="Q115" s="23">
        <v>18.73</v>
      </c>
      <c r="R115">
        <v>31.4</v>
      </c>
      <c r="S115">
        <v>3.58</v>
      </c>
      <c r="T115">
        <v>2</v>
      </c>
      <c r="U115">
        <v>5</v>
      </c>
      <c r="V115">
        <v>0</v>
      </c>
      <c r="W115">
        <v>0</v>
      </c>
    </row>
    <row r="116" spans="1:23" x14ac:dyDescent="0.25">
      <c r="A116">
        <v>114</v>
      </c>
      <c r="B116" s="4" t="s">
        <v>483</v>
      </c>
      <c r="C116">
        <v>2</v>
      </c>
      <c r="D116">
        <v>71</v>
      </c>
      <c r="E116">
        <v>72</v>
      </c>
      <c r="F116">
        <v>2305</v>
      </c>
      <c r="G116">
        <v>7</v>
      </c>
      <c r="H116">
        <v>15</v>
      </c>
      <c r="I116">
        <v>3</v>
      </c>
      <c r="J116">
        <v>180</v>
      </c>
      <c r="K116" s="23">
        <v>35.46</v>
      </c>
      <c r="L116">
        <v>149.4</v>
      </c>
      <c r="M116">
        <v>156</v>
      </c>
      <c r="N116">
        <v>2928</v>
      </c>
      <c r="O116">
        <v>10</v>
      </c>
      <c r="P116">
        <v>1</v>
      </c>
      <c r="Q116" s="23">
        <v>18.77</v>
      </c>
      <c r="R116">
        <v>5.75</v>
      </c>
      <c r="S116">
        <v>19.600000000000001</v>
      </c>
      <c r="T116">
        <v>2</v>
      </c>
      <c r="U116">
        <v>21</v>
      </c>
      <c r="V116">
        <v>0</v>
      </c>
      <c r="W116">
        <v>0</v>
      </c>
    </row>
    <row r="117" spans="1:23" hidden="1" x14ac:dyDescent="0.25">
      <c r="A117">
        <v>115</v>
      </c>
      <c r="B117" s="4" t="s">
        <v>801</v>
      </c>
      <c r="C117">
        <v>0</v>
      </c>
      <c r="D117">
        <v>41</v>
      </c>
      <c r="E117">
        <v>49</v>
      </c>
      <c r="F117">
        <v>469</v>
      </c>
      <c r="G117">
        <v>8</v>
      </c>
      <c r="H117">
        <v>2</v>
      </c>
      <c r="I117">
        <v>0</v>
      </c>
      <c r="J117">
        <v>64</v>
      </c>
      <c r="K117" s="23">
        <v>11.44</v>
      </c>
      <c r="L117">
        <v>0</v>
      </c>
      <c r="M117">
        <v>6</v>
      </c>
      <c r="N117">
        <v>113</v>
      </c>
      <c r="O117">
        <v>0</v>
      </c>
      <c r="P117">
        <v>0</v>
      </c>
      <c r="Q117" s="23">
        <v>18.829999999999998</v>
      </c>
      <c r="R117">
        <v>0</v>
      </c>
      <c r="S117">
        <v>0</v>
      </c>
      <c r="T117">
        <v>0</v>
      </c>
      <c r="U117">
        <v>8</v>
      </c>
      <c r="V117">
        <v>0</v>
      </c>
      <c r="W117">
        <v>0</v>
      </c>
    </row>
    <row r="118" spans="1:23" hidden="1" x14ac:dyDescent="0.25">
      <c r="A118">
        <v>116</v>
      </c>
      <c r="B118" s="4" t="s">
        <v>908</v>
      </c>
      <c r="C118">
        <v>0</v>
      </c>
      <c r="D118">
        <v>111</v>
      </c>
      <c r="E118">
        <v>124</v>
      </c>
      <c r="F118">
        <v>2360</v>
      </c>
      <c r="G118">
        <v>10</v>
      </c>
      <c r="H118">
        <v>7</v>
      </c>
      <c r="I118">
        <v>2</v>
      </c>
      <c r="J118">
        <v>113</v>
      </c>
      <c r="K118" s="23">
        <v>20.7</v>
      </c>
      <c r="L118">
        <v>0</v>
      </c>
      <c r="M118">
        <v>24</v>
      </c>
      <c r="N118">
        <v>455</v>
      </c>
      <c r="O118">
        <v>0</v>
      </c>
      <c r="P118">
        <v>0</v>
      </c>
      <c r="Q118" s="23">
        <v>18.96</v>
      </c>
      <c r="R118">
        <v>0</v>
      </c>
      <c r="S118">
        <v>0</v>
      </c>
      <c r="T118">
        <v>0</v>
      </c>
      <c r="U118">
        <v>54</v>
      </c>
      <c r="V118">
        <v>0</v>
      </c>
      <c r="W118">
        <v>0</v>
      </c>
    </row>
    <row r="119" spans="1:23" hidden="1" x14ac:dyDescent="0.25">
      <c r="A119">
        <v>117</v>
      </c>
      <c r="B119" s="21" t="s">
        <v>583</v>
      </c>
      <c r="C119">
        <v>0</v>
      </c>
      <c r="D119">
        <v>12</v>
      </c>
      <c r="E119">
        <v>13</v>
      </c>
      <c r="F119">
        <v>170</v>
      </c>
      <c r="G119">
        <v>5</v>
      </c>
      <c r="H119">
        <v>0</v>
      </c>
      <c r="I119">
        <v>0</v>
      </c>
      <c r="J119">
        <v>46</v>
      </c>
      <c r="K119">
        <v>21.25</v>
      </c>
      <c r="L119">
        <v>0</v>
      </c>
      <c r="M119">
        <v>13</v>
      </c>
      <c r="N119">
        <v>252</v>
      </c>
      <c r="O119">
        <v>0</v>
      </c>
      <c r="P119">
        <v>0</v>
      </c>
      <c r="Q119">
        <v>19.38</v>
      </c>
      <c r="R119">
        <v>0</v>
      </c>
      <c r="S119">
        <v>0</v>
      </c>
      <c r="T119">
        <v>0</v>
      </c>
      <c r="U119">
        <v>3</v>
      </c>
      <c r="V119">
        <v>0</v>
      </c>
      <c r="W119">
        <v>0</v>
      </c>
    </row>
    <row r="120" spans="1:23" hidden="1" x14ac:dyDescent="0.25">
      <c r="A120">
        <v>118</v>
      </c>
      <c r="B120" s="4" t="s">
        <v>749</v>
      </c>
      <c r="C120">
        <v>0</v>
      </c>
      <c r="D120">
        <v>2</v>
      </c>
      <c r="E120">
        <v>2</v>
      </c>
      <c r="F120">
        <v>7</v>
      </c>
      <c r="G120">
        <v>0</v>
      </c>
      <c r="H120">
        <v>0</v>
      </c>
      <c r="I120">
        <v>0</v>
      </c>
      <c r="J120">
        <v>6</v>
      </c>
      <c r="K120" s="23">
        <v>3.5</v>
      </c>
      <c r="L120">
        <v>0</v>
      </c>
      <c r="M120">
        <v>2</v>
      </c>
      <c r="N120">
        <v>39</v>
      </c>
      <c r="O120">
        <v>0</v>
      </c>
      <c r="P120">
        <v>0</v>
      </c>
      <c r="Q120" s="23">
        <v>19.5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</row>
    <row r="121" spans="1:23" hidden="1" x14ac:dyDescent="0.25">
      <c r="A121">
        <v>119</v>
      </c>
      <c r="B121" s="4" t="s">
        <v>850</v>
      </c>
      <c r="C121">
        <v>0</v>
      </c>
      <c r="D121">
        <v>13</v>
      </c>
      <c r="E121">
        <v>12</v>
      </c>
      <c r="F121">
        <v>76</v>
      </c>
      <c r="G121">
        <v>4</v>
      </c>
      <c r="H121">
        <v>0</v>
      </c>
      <c r="I121">
        <v>0</v>
      </c>
      <c r="J121">
        <v>27</v>
      </c>
      <c r="K121">
        <v>9.5</v>
      </c>
      <c r="L121">
        <v>0</v>
      </c>
      <c r="M121">
        <v>8</v>
      </c>
      <c r="N121">
        <v>156</v>
      </c>
      <c r="O121">
        <v>0</v>
      </c>
      <c r="P121">
        <v>0</v>
      </c>
      <c r="Q121" s="23">
        <v>19.5</v>
      </c>
      <c r="R121">
        <v>0</v>
      </c>
      <c r="S121">
        <v>0</v>
      </c>
      <c r="T121">
        <v>0</v>
      </c>
      <c r="U121">
        <v>6</v>
      </c>
      <c r="V121">
        <v>0</v>
      </c>
      <c r="W121">
        <v>0</v>
      </c>
    </row>
    <row r="122" spans="1:23" hidden="1" x14ac:dyDescent="0.25">
      <c r="A122">
        <v>120</v>
      </c>
      <c r="B122" s="4" t="s">
        <v>835</v>
      </c>
      <c r="C122">
        <v>0</v>
      </c>
      <c r="D122">
        <v>24</v>
      </c>
      <c r="E122">
        <v>24</v>
      </c>
      <c r="F122">
        <v>171</v>
      </c>
      <c r="G122">
        <v>10</v>
      </c>
      <c r="H122">
        <v>0</v>
      </c>
      <c r="I122">
        <v>0</v>
      </c>
      <c r="J122">
        <v>24</v>
      </c>
      <c r="K122" s="23">
        <v>12.21</v>
      </c>
      <c r="L122">
        <v>0</v>
      </c>
      <c r="M122">
        <v>13</v>
      </c>
      <c r="N122">
        <v>256</v>
      </c>
      <c r="O122">
        <v>0</v>
      </c>
      <c r="P122">
        <v>0</v>
      </c>
      <c r="Q122" s="23">
        <v>19.690000000000001</v>
      </c>
      <c r="R122">
        <v>0</v>
      </c>
      <c r="S122">
        <v>0</v>
      </c>
      <c r="T122">
        <v>0</v>
      </c>
      <c r="U122">
        <v>12</v>
      </c>
      <c r="V122">
        <v>0</v>
      </c>
      <c r="W122">
        <v>0</v>
      </c>
    </row>
    <row r="123" spans="1:23" hidden="1" x14ac:dyDescent="0.25">
      <c r="A123">
        <v>121</v>
      </c>
      <c r="B123" s="21" t="s">
        <v>922</v>
      </c>
      <c r="C123">
        <v>0</v>
      </c>
      <c r="D123">
        <v>24</v>
      </c>
      <c r="E123">
        <v>25</v>
      </c>
      <c r="F123">
        <v>328</v>
      </c>
      <c r="G123">
        <v>2</v>
      </c>
      <c r="H123">
        <v>1</v>
      </c>
      <c r="I123">
        <v>0</v>
      </c>
      <c r="J123">
        <v>71</v>
      </c>
      <c r="K123" s="23">
        <v>14.26</v>
      </c>
      <c r="L123">
        <v>0</v>
      </c>
      <c r="M123">
        <v>42</v>
      </c>
      <c r="N123">
        <v>833</v>
      </c>
      <c r="O123">
        <v>2</v>
      </c>
      <c r="P123">
        <v>0</v>
      </c>
      <c r="Q123" s="23">
        <v>19.829999999999998</v>
      </c>
      <c r="R123">
        <v>0</v>
      </c>
      <c r="S123">
        <v>0</v>
      </c>
      <c r="T123">
        <v>0</v>
      </c>
      <c r="U123">
        <v>21</v>
      </c>
      <c r="V123">
        <v>0</v>
      </c>
      <c r="W123">
        <v>1</v>
      </c>
    </row>
    <row r="124" spans="1:23" x14ac:dyDescent="0.25">
      <c r="A124">
        <v>122</v>
      </c>
      <c r="B124" s="21" t="s">
        <v>620</v>
      </c>
      <c r="C124">
        <v>0</v>
      </c>
      <c r="D124">
        <v>172</v>
      </c>
      <c r="E124">
        <v>183</v>
      </c>
      <c r="F124">
        <v>4792</v>
      </c>
      <c r="G124">
        <v>16</v>
      </c>
      <c r="H124">
        <v>26</v>
      </c>
      <c r="I124">
        <v>4</v>
      </c>
      <c r="J124">
        <v>118</v>
      </c>
      <c r="K124">
        <v>28.69</v>
      </c>
      <c r="L124">
        <v>0</v>
      </c>
      <c r="M124">
        <v>222</v>
      </c>
      <c r="N124">
        <v>4404</v>
      </c>
      <c r="O124">
        <v>8</v>
      </c>
      <c r="P124">
        <v>0</v>
      </c>
      <c r="Q124" s="23">
        <v>19.84</v>
      </c>
      <c r="R124">
        <v>0</v>
      </c>
      <c r="S124">
        <v>0</v>
      </c>
      <c r="T124">
        <v>0</v>
      </c>
      <c r="U124">
        <v>85</v>
      </c>
      <c r="V124">
        <v>0</v>
      </c>
      <c r="W124">
        <v>0</v>
      </c>
    </row>
    <row r="125" spans="1:23" hidden="1" x14ac:dyDescent="0.25">
      <c r="A125">
        <v>123</v>
      </c>
      <c r="B125" s="21" t="s">
        <v>578</v>
      </c>
      <c r="C125">
        <v>0</v>
      </c>
      <c r="D125">
        <v>20</v>
      </c>
      <c r="E125">
        <v>24</v>
      </c>
      <c r="F125">
        <v>409</v>
      </c>
      <c r="G125">
        <v>2</v>
      </c>
      <c r="H125">
        <v>2</v>
      </c>
      <c r="I125">
        <v>0</v>
      </c>
      <c r="J125">
        <v>62</v>
      </c>
      <c r="K125" s="23">
        <v>18.59</v>
      </c>
      <c r="L125">
        <v>0</v>
      </c>
      <c r="M125">
        <v>5</v>
      </c>
      <c r="N125">
        <v>100</v>
      </c>
      <c r="O125">
        <v>0</v>
      </c>
      <c r="P125">
        <v>0</v>
      </c>
      <c r="Q125" s="23">
        <v>20</v>
      </c>
      <c r="R125">
        <v>0</v>
      </c>
      <c r="S125">
        <v>0</v>
      </c>
      <c r="T125">
        <v>0</v>
      </c>
      <c r="U125">
        <v>10</v>
      </c>
      <c r="V125">
        <v>0</v>
      </c>
      <c r="W125">
        <v>0</v>
      </c>
    </row>
    <row r="126" spans="1:23" hidden="1" x14ac:dyDescent="0.25">
      <c r="A126">
        <v>124</v>
      </c>
      <c r="B126" s="4" t="s">
        <v>949</v>
      </c>
      <c r="C126">
        <v>0</v>
      </c>
      <c r="D126">
        <v>19</v>
      </c>
      <c r="E126">
        <v>8</v>
      </c>
      <c r="F126">
        <v>37</v>
      </c>
      <c r="G126">
        <v>6</v>
      </c>
      <c r="H126">
        <v>0</v>
      </c>
      <c r="I126">
        <v>0</v>
      </c>
      <c r="J126">
        <v>13</v>
      </c>
      <c r="K126" s="23">
        <v>18.5</v>
      </c>
      <c r="L126">
        <v>0</v>
      </c>
      <c r="M126">
        <v>46</v>
      </c>
      <c r="N126">
        <v>924</v>
      </c>
      <c r="O126">
        <v>1</v>
      </c>
      <c r="P126">
        <v>1</v>
      </c>
      <c r="Q126" s="23">
        <v>20.09</v>
      </c>
      <c r="R126">
        <v>0</v>
      </c>
      <c r="S126">
        <v>0</v>
      </c>
      <c r="T126">
        <v>0</v>
      </c>
      <c r="U126">
        <v>2</v>
      </c>
      <c r="V126">
        <v>0</v>
      </c>
      <c r="W126">
        <v>0</v>
      </c>
    </row>
    <row r="127" spans="1:23" hidden="1" x14ac:dyDescent="0.25">
      <c r="A127">
        <v>125</v>
      </c>
      <c r="B127" s="4" t="s">
        <v>900</v>
      </c>
      <c r="C127">
        <v>0</v>
      </c>
      <c r="D127">
        <v>6</v>
      </c>
      <c r="E127">
        <v>9</v>
      </c>
      <c r="F127">
        <v>130</v>
      </c>
      <c r="G127">
        <v>1</v>
      </c>
      <c r="H127">
        <v>0</v>
      </c>
      <c r="I127">
        <v>0</v>
      </c>
      <c r="J127">
        <v>44</v>
      </c>
      <c r="K127" s="23">
        <v>16.25</v>
      </c>
      <c r="L127">
        <v>0</v>
      </c>
      <c r="M127">
        <v>8</v>
      </c>
      <c r="N127">
        <v>161</v>
      </c>
      <c r="O127">
        <v>0</v>
      </c>
      <c r="P127">
        <v>0</v>
      </c>
      <c r="Q127" s="23">
        <v>20.13</v>
      </c>
      <c r="R127">
        <v>0</v>
      </c>
      <c r="S127">
        <v>0</v>
      </c>
      <c r="T127">
        <v>0</v>
      </c>
      <c r="U127">
        <v>2</v>
      </c>
      <c r="V127">
        <v>0</v>
      </c>
      <c r="W127">
        <v>0</v>
      </c>
    </row>
    <row r="128" spans="1:23" x14ac:dyDescent="0.25">
      <c r="A128">
        <v>126</v>
      </c>
      <c r="B128" s="4" t="s">
        <v>727</v>
      </c>
      <c r="C128">
        <v>0</v>
      </c>
      <c r="D128">
        <v>91</v>
      </c>
      <c r="E128">
        <v>93</v>
      </c>
      <c r="F128">
        <v>1479</v>
      </c>
      <c r="G128">
        <v>8</v>
      </c>
      <c r="H128">
        <v>4</v>
      </c>
      <c r="I128">
        <v>0</v>
      </c>
      <c r="J128">
        <v>68</v>
      </c>
      <c r="K128" s="23">
        <v>17.399999999999999</v>
      </c>
      <c r="L128">
        <v>0</v>
      </c>
      <c r="M128">
        <v>111</v>
      </c>
      <c r="N128">
        <v>2236</v>
      </c>
      <c r="O128">
        <v>2</v>
      </c>
      <c r="P128">
        <v>0</v>
      </c>
      <c r="Q128" s="23">
        <v>20.14</v>
      </c>
      <c r="R128">
        <v>0</v>
      </c>
      <c r="S128">
        <v>0</v>
      </c>
      <c r="T128">
        <v>0</v>
      </c>
      <c r="U128">
        <v>45</v>
      </c>
      <c r="V128">
        <v>0</v>
      </c>
      <c r="W128">
        <v>0</v>
      </c>
    </row>
    <row r="129" spans="1:23" hidden="1" x14ac:dyDescent="0.25">
      <c r="A129">
        <v>127</v>
      </c>
      <c r="B129" s="4" t="s">
        <v>627</v>
      </c>
      <c r="C129">
        <v>0</v>
      </c>
      <c r="D129">
        <v>42</v>
      </c>
      <c r="E129">
        <v>44</v>
      </c>
      <c r="F129">
        <v>858</v>
      </c>
      <c r="G129">
        <v>3</v>
      </c>
      <c r="H129">
        <v>4</v>
      </c>
      <c r="I129">
        <v>0</v>
      </c>
      <c r="J129">
        <v>94</v>
      </c>
      <c r="K129" s="23">
        <v>20.93</v>
      </c>
      <c r="L129">
        <v>0</v>
      </c>
      <c r="M129">
        <v>30</v>
      </c>
      <c r="N129">
        <v>614</v>
      </c>
      <c r="O129">
        <v>1</v>
      </c>
      <c r="P129">
        <v>0</v>
      </c>
      <c r="Q129" s="23">
        <v>20.47</v>
      </c>
      <c r="R129">
        <v>0</v>
      </c>
      <c r="S129">
        <v>0</v>
      </c>
      <c r="T129">
        <v>0</v>
      </c>
      <c r="U129">
        <v>21</v>
      </c>
      <c r="V129">
        <v>0</v>
      </c>
      <c r="W129">
        <v>0</v>
      </c>
    </row>
    <row r="130" spans="1:23" x14ac:dyDescent="0.25">
      <c r="A130">
        <v>128</v>
      </c>
      <c r="B130" s="4" t="s">
        <v>645</v>
      </c>
      <c r="C130">
        <v>0</v>
      </c>
      <c r="D130">
        <v>25</v>
      </c>
      <c r="E130">
        <v>25</v>
      </c>
      <c r="F130">
        <v>199</v>
      </c>
      <c r="G130">
        <v>4</v>
      </c>
      <c r="H130">
        <v>0</v>
      </c>
      <c r="I130">
        <v>0</v>
      </c>
      <c r="J130">
        <v>25</v>
      </c>
      <c r="K130" s="23">
        <v>9.48</v>
      </c>
      <c r="L130">
        <v>0</v>
      </c>
      <c r="M130">
        <v>62</v>
      </c>
      <c r="N130">
        <v>1269</v>
      </c>
      <c r="O130">
        <v>4</v>
      </c>
      <c r="P130">
        <v>0</v>
      </c>
      <c r="Q130" s="23">
        <v>20.47</v>
      </c>
      <c r="R130">
        <v>0</v>
      </c>
      <c r="S130">
        <v>0</v>
      </c>
      <c r="T130">
        <v>0</v>
      </c>
      <c r="U130">
        <v>9</v>
      </c>
      <c r="V130">
        <v>0</v>
      </c>
      <c r="W130">
        <v>0</v>
      </c>
    </row>
    <row r="131" spans="1:23" hidden="1" x14ac:dyDescent="0.25">
      <c r="A131">
        <v>129</v>
      </c>
      <c r="B131" s="4" t="s">
        <v>470</v>
      </c>
      <c r="C131">
        <v>0</v>
      </c>
      <c r="D131">
        <v>3</v>
      </c>
      <c r="E131">
        <v>1</v>
      </c>
      <c r="F131">
        <v>0</v>
      </c>
      <c r="G131">
        <v>0</v>
      </c>
      <c r="H131">
        <v>0</v>
      </c>
      <c r="I131">
        <v>0</v>
      </c>
      <c r="J131">
        <v>0</v>
      </c>
      <c r="K131" s="23">
        <v>0</v>
      </c>
      <c r="L131">
        <v>0</v>
      </c>
      <c r="M131">
        <v>2</v>
      </c>
      <c r="N131">
        <v>41</v>
      </c>
      <c r="O131">
        <v>0</v>
      </c>
      <c r="P131">
        <v>0</v>
      </c>
      <c r="Q131" s="23">
        <v>20.5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</row>
    <row r="132" spans="1:23" x14ac:dyDescent="0.25">
      <c r="A132">
        <v>130</v>
      </c>
      <c r="B132" s="4" t="s">
        <v>474</v>
      </c>
      <c r="C132">
        <v>4</v>
      </c>
      <c r="D132">
        <v>76</v>
      </c>
      <c r="E132">
        <v>74</v>
      </c>
      <c r="F132">
        <v>1935</v>
      </c>
      <c r="G132">
        <v>7</v>
      </c>
      <c r="H132">
        <v>10</v>
      </c>
      <c r="I132">
        <v>2</v>
      </c>
      <c r="J132">
        <v>179</v>
      </c>
      <c r="K132" s="23">
        <v>28.88</v>
      </c>
      <c r="L132">
        <v>689.59999999999991</v>
      </c>
      <c r="M132">
        <v>152</v>
      </c>
      <c r="N132">
        <v>3154</v>
      </c>
      <c r="O132">
        <v>9</v>
      </c>
      <c r="P132">
        <v>0</v>
      </c>
      <c r="Q132" s="23">
        <v>20.75</v>
      </c>
      <c r="R132">
        <v>27.22</v>
      </c>
      <c r="S132">
        <v>4.57</v>
      </c>
      <c r="T132">
        <v>4</v>
      </c>
      <c r="U132">
        <v>28</v>
      </c>
      <c r="V132">
        <v>3</v>
      </c>
      <c r="W132">
        <v>0</v>
      </c>
    </row>
    <row r="133" spans="1:23" hidden="1" x14ac:dyDescent="0.25">
      <c r="A133">
        <v>131</v>
      </c>
      <c r="B133" s="4" t="s">
        <v>883</v>
      </c>
      <c r="C133">
        <v>0</v>
      </c>
      <c r="D133">
        <v>27</v>
      </c>
      <c r="E133">
        <v>30</v>
      </c>
      <c r="F133">
        <v>607</v>
      </c>
      <c r="G133">
        <v>2</v>
      </c>
      <c r="H133">
        <v>2</v>
      </c>
      <c r="I133">
        <v>0</v>
      </c>
      <c r="J133">
        <v>61.1</v>
      </c>
      <c r="K133" s="23">
        <v>21.68</v>
      </c>
      <c r="L133">
        <v>0</v>
      </c>
      <c r="M133">
        <v>16</v>
      </c>
      <c r="N133">
        <v>333</v>
      </c>
      <c r="O133">
        <v>0</v>
      </c>
      <c r="P133">
        <v>0</v>
      </c>
      <c r="Q133" s="23">
        <v>20.81</v>
      </c>
      <c r="R133">
        <v>0</v>
      </c>
      <c r="S133">
        <v>0</v>
      </c>
      <c r="T133">
        <v>0</v>
      </c>
      <c r="U133">
        <v>6</v>
      </c>
      <c r="V133">
        <v>0</v>
      </c>
      <c r="W133">
        <v>0</v>
      </c>
    </row>
    <row r="134" spans="1:23" hidden="1" x14ac:dyDescent="0.25">
      <c r="A134">
        <v>132</v>
      </c>
      <c r="B134" s="4" t="s">
        <v>868</v>
      </c>
      <c r="C134">
        <v>0</v>
      </c>
      <c r="D134">
        <v>15</v>
      </c>
      <c r="E134">
        <v>13</v>
      </c>
      <c r="F134">
        <v>184</v>
      </c>
      <c r="G134">
        <v>2</v>
      </c>
      <c r="H134">
        <v>0</v>
      </c>
      <c r="I134">
        <v>0</v>
      </c>
      <c r="J134">
        <v>34</v>
      </c>
      <c r="K134">
        <v>16.73</v>
      </c>
      <c r="L134">
        <v>0</v>
      </c>
      <c r="M134">
        <v>33</v>
      </c>
      <c r="N134">
        <v>694</v>
      </c>
      <c r="O134">
        <v>1</v>
      </c>
      <c r="P134">
        <v>0</v>
      </c>
      <c r="Q134" s="23">
        <v>21.03</v>
      </c>
      <c r="R134">
        <v>0</v>
      </c>
      <c r="S134">
        <v>0</v>
      </c>
      <c r="T134">
        <v>0</v>
      </c>
      <c r="U134">
        <v>5</v>
      </c>
      <c r="V134">
        <v>0</v>
      </c>
      <c r="W134">
        <v>0</v>
      </c>
    </row>
    <row r="135" spans="1:23" hidden="1" x14ac:dyDescent="0.25">
      <c r="A135">
        <v>133</v>
      </c>
      <c r="B135" s="4" t="s">
        <v>637</v>
      </c>
      <c r="C135">
        <v>0</v>
      </c>
      <c r="D135">
        <v>6</v>
      </c>
      <c r="E135">
        <v>7</v>
      </c>
      <c r="F135">
        <v>30</v>
      </c>
      <c r="G135">
        <v>1</v>
      </c>
      <c r="H135">
        <v>0</v>
      </c>
      <c r="I135">
        <v>0</v>
      </c>
      <c r="J135">
        <v>18</v>
      </c>
      <c r="K135" s="23">
        <v>5</v>
      </c>
      <c r="L135">
        <v>0</v>
      </c>
      <c r="M135">
        <v>4</v>
      </c>
      <c r="N135">
        <v>85</v>
      </c>
      <c r="O135">
        <v>0</v>
      </c>
      <c r="P135">
        <v>0</v>
      </c>
      <c r="Q135" s="23">
        <v>21.25</v>
      </c>
      <c r="R135">
        <v>0</v>
      </c>
      <c r="S135">
        <v>0</v>
      </c>
      <c r="T135">
        <v>0</v>
      </c>
      <c r="U135">
        <v>2</v>
      </c>
      <c r="V135">
        <v>0</v>
      </c>
      <c r="W135">
        <v>0</v>
      </c>
    </row>
    <row r="136" spans="1:23" x14ac:dyDescent="0.25">
      <c r="A136">
        <v>134</v>
      </c>
      <c r="B136" s="4" t="s">
        <v>877</v>
      </c>
      <c r="C136">
        <v>0</v>
      </c>
      <c r="D136">
        <v>45</v>
      </c>
      <c r="E136">
        <v>36</v>
      </c>
      <c r="F136">
        <v>626</v>
      </c>
      <c r="G136">
        <v>10</v>
      </c>
      <c r="H136">
        <v>3</v>
      </c>
      <c r="I136">
        <v>0</v>
      </c>
      <c r="J136">
        <v>77.099999999999994</v>
      </c>
      <c r="K136" s="23">
        <v>24.08</v>
      </c>
      <c r="L136">
        <v>0</v>
      </c>
      <c r="M136">
        <v>65</v>
      </c>
      <c r="N136">
        <v>1382</v>
      </c>
      <c r="O136">
        <v>3</v>
      </c>
      <c r="P136">
        <v>0</v>
      </c>
      <c r="Q136" s="23">
        <v>21.26</v>
      </c>
      <c r="R136">
        <v>0</v>
      </c>
      <c r="S136">
        <v>0</v>
      </c>
      <c r="T136">
        <v>0</v>
      </c>
      <c r="U136">
        <v>11</v>
      </c>
      <c r="V136">
        <v>0</v>
      </c>
      <c r="W136">
        <v>0</v>
      </c>
    </row>
    <row r="137" spans="1:23" hidden="1" x14ac:dyDescent="0.25">
      <c r="A137">
        <v>135</v>
      </c>
      <c r="B137" s="4" t="s">
        <v>763</v>
      </c>
      <c r="C137">
        <v>0</v>
      </c>
      <c r="D137">
        <v>127</v>
      </c>
      <c r="E137">
        <v>140</v>
      </c>
      <c r="F137">
        <v>1773</v>
      </c>
      <c r="G137">
        <v>18</v>
      </c>
      <c r="H137">
        <v>2</v>
      </c>
      <c r="I137">
        <v>0</v>
      </c>
      <c r="J137">
        <v>65.099999999999994</v>
      </c>
      <c r="K137" s="23">
        <v>14.53</v>
      </c>
      <c r="L137">
        <v>0</v>
      </c>
      <c r="M137">
        <v>13</v>
      </c>
      <c r="N137">
        <v>277</v>
      </c>
      <c r="O137">
        <v>1</v>
      </c>
      <c r="P137">
        <v>0</v>
      </c>
      <c r="Q137" s="23">
        <v>21.31</v>
      </c>
      <c r="R137">
        <v>0</v>
      </c>
      <c r="S137">
        <v>0</v>
      </c>
      <c r="T137">
        <v>0</v>
      </c>
      <c r="U137">
        <v>35</v>
      </c>
      <c r="V137">
        <v>0</v>
      </c>
      <c r="W137">
        <v>0</v>
      </c>
    </row>
    <row r="138" spans="1:23" x14ac:dyDescent="0.25">
      <c r="A138">
        <v>136</v>
      </c>
      <c r="B138" s="4" t="s">
        <v>600</v>
      </c>
      <c r="C138">
        <v>0</v>
      </c>
      <c r="D138">
        <v>20</v>
      </c>
      <c r="E138">
        <v>22</v>
      </c>
      <c r="F138">
        <v>198</v>
      </c>
      <c r="G138">
        <v>8</v>
      </c>
      <c r="H138">
        <v>0</v>
      </c>
      <c r="I138">
        <v>0</v>
      </c>
      <c r="J138">
        <v>44.1</v>
      </c>
      <c r="K138" s="23">
        <v>14.14</v>
      </c>
      <c r="L138">
        <v>0</v>
      </c>
      <c r="M138">
        <v>51</v>
      </c>
      <c r="N138">
        <v>1098</v>
      </c>
      <c r="O138">
        <v>3</v>
      </c>
      <c r="P138">
        <v>0</v>
      </c>
      <c r="Q138" s="23">
        <v>21.53</v>
      </c>
      <c r="R138">
        <v>0</v>
      </c>
      <c r="S138">
        <v>0</v>
      </c>
      <c r="T138">
        <v>0</v>
      </c>
      <c r="U138">
        <v>4</v>
      </c>
      <c r="V138">
        <v>0</v>
      </c>
      <c r="W138">
        <v>0</v>
      </c>
    </row>
    <row r="139" spans="1:23" hidden="1" x14ac:dyDescent="0.25">
      <c r="A139">
        <v>137</v>
      </c>
      <c r="B139" s="4" t="s">
        <v>570</v>
      </c>
      <c r="C139">
        <v>0</v>
      </c>
      <c r="D139">
        <v>15</v>
      </c>
      <c r="E139">
        <v>13</v>
      </c>
      <c r="F139">
        <v>27</v>
      </c>
      <c r="G139">
        <v>5</v>
      </c>
      <c r="H139">
        <v>0</v>
      </c>
      <c r="I139">
        <v>0</v>
      </c>
      <c r="J139">
        <v>10</v>
      </c>
      <c r="K139" s="23">
        <v>3.38</v>
      </c>
      <c r="L139">
        <v>0</v>
      </c>
      <c r="M139">
        <v>18</v>
      </c>
      <c r="N139">
        <v>388</v>
      </c>
      <c r="O139">
        <v>0</v>
      </c>
      <c r="P139">
        <v>0</v>
      </c>
      <c r="Q139" s="23">
        <v>21.56</v>
      </c>
      <c r="R139">
        <v>0</v>
      </c>
      <c r="S139">
        <v>0</v>
      </c>
      <c r="T139">
        <v>0</v>
      </c>
      <c r="U139">
        <v>3</v>
      </c>
      <c r="V139">
        <v>0</v>
      </c>
      <c r="W139">
        <v>0</v>
      </c>
    </row>
    <row r="140" spans="1:23" hidden="1" x14ac:dyDescent="0.25">
      <c r="A140">
        <v>138</v>
      </c>
      <c r="B140" s="4" t="s">
        <v>616</v>
      </c>
      <c r="C140">
        <v>0</v>
      </c>
      <c r="D140">
        <v>11</v>
      </c>
      <c r="E140">
        <v>8</v>
      </c>
      <c r="F140">
        <v>96</v>
      </c>
      <c r="G140">
        <v>4</v>
      </c>
      <c r="H140">
        <v>0</v>
      </c>
      <c r="I140">
        <v>0</v>
      </c>
      <c r="J140">
        <v>23</v>
      </c>
      <c r="K140" s="23">
        <v>24</v>
      </c>
      <c r="L140">
        <v>0</v>
      </c>
      <c r="M140">
        <v>18</v>
      </c>
      <c r="N140">
        <v>388</v>
      </c>
      <c r="O140">
        <v>0</v>
      </c>
      <c r="P140">
        <v>0</v>
      </c>
      <c r="Q140" s="23">
        <v>21.56</v>
      </c>
      <c r="R140">
        <v>0</v>
      </c>
      <c r="S140">
        <v>0</v>
      </c>
      <c r="T140">
        <v>0</v>
      </c>
      <c r="U140">
        <v>5</v>
      </c>
      <c r="V140">
        <v>0</v>
      </c>
      <c r="W140">
        <v>0</v>
      </c>
    </row>
    <row r="141" spans="1:23" hidden="1" x14ac:dyDescent="0.25">
      <c r="A141">
        <v>139</v>
      </c>
      <c r="B141" s="4" t="s">
        <v>624</v>
      </c>
      <c r="C141">
        <v>0</v>
      </c>
      <c r="D141">
        <v>12</v>
      </c>
      <c r="E141">
        <v>9</v>
      </c>
      <c r="F141">
        <v>26</v>
      </c>
      <c r="G141">
        <v>6</v>
      </c>
      <c r="H141">
        <v>0</v>
      </c>
      <c r="I141">
        <v>0</v>
      </c>
      <c r="J141">
        <v>9.1</v>
      </c>
      <c r="K141" s="23">
        <v>8.67</v>
      </c>
      <c r="L141">
        <v>0</v>
      </c>
      <c r="M141">
        <v>19</v>
      </c>
      <c r="N141">
        <v>411</v>
      </c>
      <c r="O141">
        <v>1</v>
      </c>
      <c r="P141">
        <v>0</v>
      </c>
      <c r="Q141" s="23">
        <v>21.63</v>
      </c>
      <c r="R141">
        <v>0</v>
      </c>
      <c r="S141">
        <v>0</v>
      </c>
      <c r="T141">
        <v>0</v>
      </c>
      <c r="U141">
        <v>3</v>
      </c>
      <c r="V141">
        <v>0</v>
      </c>
      <c r="W141">
        <v>0</v>
      </c>
    </row>
    <row r="142" spans="1:23" x14ac:dyDescent="0.25">
      <c r="A142">
        <v>140</v>
      </c>
      <c r="B142" s="4" t="s">
        <v>726</v>
      </c>
      <c r="C142">
        <v>0</v>
      </c>
      <c r="D142">
        <v>61</v>
      </c>
      <c r="E142">
        <v>69</v>
      </c>
      <c r="F142">
        <v>1178</v>
      </c>
      <c r="G142">
        <v>7</v>
      </c>
      <c r="H142">
        <v>4</v>
      </c>
      <c r="I142">
        <v>0</v>
      </c>
      <c r="J142">
        <v>84</v>
      </c>
      <c r="K142" s="23">
        <v>19</v>
      </c>
      <c r="L142">
        <v>0</v>
      </c>
      <c r="M142">
        <v>63</v>
      </c>
      <c r="N142">
        <v>1365</v>
      </c>
      <c r="O142">
        <v>1</v>
      </c>
      <c r="P142">
        <v>0</v>
      </c>
      <c r="Q142" s="23">
        <v>21.67</v>
      </c>
      <c r="R142">
        <v>0</v>
      </c>
      <c r="S142">
        <v>0</v>
      </c>
      <c r="T142">
        <v>0</v>
      </c>
      <c r="U142">
        <v>24</v>
      </c>
      <c r="V142">
        <v>0</v>
      </c>
      <c r="W142">
        <v>0</v>
      </c>
    </row>
    <row r="143" spans="1:23" hidden="1" x14ac:dyDescent="0.25">
      <c r="A143">
        <v>141</v>
      </c>
      <c r="B143" s="4" t="s">
        <v>531</v>
      </c>
      <c r="C143">
        <v>5</v>
      </c>
      <c r="D143">
        <v>36</v>
      </c>
      <c r="E143">
        <v>29</v>
      </c>
      <c r="F143">
        <v>271</v>
      </c>
      <c r="G143">
        <v>5</v>
      </c>
      <c r="H143">
        <v>2</v>
      </c>
      <c r="I143">
        <v>0</v>
      </c>
      <c r="J143">
        <v>53</v>
      </c>
      <c r="K143" s="23">
        <v>11.29</v>
      </c>
      <c r="L143">
        <v>231.1</v>
      </c>
      <c r="M143">
        <v>39</v>
      </c>
      <c r="N143">
        <v>851</v>
      </c>
      <c r="O143">
        <v>0</v>
      </c>
      <c r="P143">
        <v>0</v>
      </c>
      <c r="Q143" s="23">
        <v>21.82</v>
      </c>
      <c r="R143">
        <v>35.549999999999997</v>
      </c>
      <c r="S143">
        <v>3.68</v>
      </c>
      <c r="T143">
        <v>5</v>
      </c>
      <c r="U143">
        <v>11</v>
      </c>
      <c r="V143">
        <v>0</v>
      </c>
      <c r="W143">
        <v>0</v>
      </c>
    </row>
    <row r="144" spans="1:23" hidden="1" x14ac:dyDescent="0.25">
      <c r="A144">
        <v>142</v>
      </c>
      <c r="B144" s="4" t="s">
        <v>488</v>
      </c>
      <c r="C144">
        <v>5</v>
      </c>
      <c r="D144">
        <v>73</v>
      </c>
      <c r="E144">
        <v>71</v>
      </c>
      <c r="F144">
        <v>2222</v>
      </c>
      <c r="G144">
        <v>2</v>
      </c>
      <c r="H144">
        <v>11</v>
      </c>
      <c r="I144">
        <v>4</v>
      </c>
      <c r="J144">
        <v>115</v>
      </c>
      <c r="K144" s="23">
        <v>32.200000000000003</v>
      </c>
      <c r="L144">
        <v>28</v>
      </c>
      <c r="M144">
        <v>6</v>
      </c>
      <c r="N144">
        <v>131</v>
      </c>
      <c r="O144">
        <v>0</v>
      </c>
      <c r="P144">
        <v>0</v>
      </c>
      <c r="Q144" s="23">
        <v>21.83</v>
      </c>
      <c r="R144">
        <v>28</v>
      </c>
      <c r="S144">
        <v>4.68</v>
      </c>
      <c r="T144">
        <v>3</v>
      </c>
      <c r="U144">
        <v>28</v>
      </c>
      <c r="V144">
        <v>0</v>
      </c>
      <c r="W144">
        <v>0</v>
      </c>
    </row>
    <row r="145" spans="1:23" hidden="1" x14ac:dyDescent="0.25">
      <c r="A145">
        <v>143</v>
      </c>
      <c r="B145" s="4" t="s">
        <v>517</v>
      </c>
      <c r="C145">
        <v>2</v>
      </c>
      <c r="D145">
        <v>27</v>
      </c>
      <c r="E145">
        <v>25</v>
      </c>
      <c r="F145">
        <v>297</v>
      </c>
      <c r="G145">
        <v>2</v>
      </c>
      <c r="H145">
        <v>0</v>
      </c>
      <c r="I145">
        <v>0</v>
      </c>
      <c r="J145">
        <v>43</v>
      </c>
      <c r="K145" s="23">
        <v>12.91</v>
      </c>
      <c r="L145">
        <v>205.2</v>
      </c>
      <c r="M145">
        <v>27</v>
      </c>
      <c r="N145">
        <v>591</v>
      </c>
      <c r="O145">
        <v>0</v>
      </c>
      <c r="P145">
        <v>0</v>
      </c>
      <c r="Q145" s="23">
        <v>21.89</v>
      </c>
      <c r="R145">
        <v>45.6</v>
      </c>
      <c r="S145">
        <v>2.88</v>
      </c>
      <c r="T145">
        <v>2</v>
      </c>
      <c r="U145">
        <v>3</v>
      </c>
      <c r="V145">
        <v>0</v>
      </c>
      <c r="W145">
        <v>0</v>
      </c>
    </row>
    <row r="146" spans="1:23" hidden="1" x14ac:dyDescent="0.25">
      <c r="A146">
        <v>144</v>
      </c>
      <c r="B146" s="4" t="s">
        <v>783</v>
      </c>
      <c r="C146">
        <v>0</v>
      </c>
      <c r="D146">
        <v>16</v>
      </c>
      <c r="E146">
        <v>14</v>
      </c>
      <c r="F146">
        <v>120</v>
      </c>
      <c r="G146">
        <v>4</v>
      </c>
      <c r="H146">
        <v>1</v>
      </c>
      <c r="I146">
        <v>0</v>
      </c>
      <c r="J146">
        <v>65</v>
      </c>
      <c r="K146" s="23">
        <v>12</v>
      </c>
      <c r="L146">
        <v>0</v>
      </c>
      <c r="M146">
        <v>9</v>
      </c>
      <c r="N146">
        <v>198</v>
      </c>
      <c r="O146">
        <v>0</v>
      </c>
      <c r="P146">
        <v>0</v>
      </c>
      <c r="Q146" s="23">
        <v>22</v>
      </c>
      <c r="R146">
        <v>0</v>
      </c>
      <c r="S146">
        <v>0</v>
      </c>
      <c r="T146">
        <v>0</v>
      </c>
      <c r="U146">
        <v>4</v>
      </c>
      <c r="V146">
        <v>0</v>
      </c>
      <c r="W146">
        <v>0</v>
      </c>
    </row>
    <row r="147" spans="1:23" hidden="1" x14ac:dyDescent="0.25">
      <c r="A147">
        <v>145</v>
      </c>
      <c r="B147" s="21" t="s">
        <v>657</v>
      </c>
      <c r="C147">
        <v>0</v>
      </c>
      <c r="D147">
        <v>4</v>
      </c>
      <c r="E147">
        <v>3</v>
      </c>
      <c r="F147">
        <v>2</v>
      </c>
      <c r="G147">
        <v>1</v>
      </c>
      <c r="H147">
        <v>0</v>
      </c>
      <c r="I147">
        <v>0</v>
      </c>
      <c r="J147">
        <v>1.1000000000000001</v>
      </c>
      <c r="K147">
        <v>1</v>
      </c>
      <c r="L147">
        <v>0</v>
      </c>
      <c r="M147">
        <v>6</v>
      </c>
      <c r="N147">
        <v>132</v>
      </c>
      <c r="O147">
        <v>0</v>
      </c>
      <c r="P147">
        <v>0</v>
      </c>
      <c r="Q147" s="23">
        <v>22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</row>
    <row r="148" spans="1:23" x14ac:dyDescent="0.25">
      <c r="A148">
        <v>146</v>
      </c>
      <c r="B148" s="4" t="s">
        <v>494</v>
      </c>
      <c r="C148">
        <v>2</v>
      </c>
      <c r="D148">
        <v>47</v>
      </c>
      <c r="E148">
        <v>37</v>
      </c>
      <c r="F148">
        <v>359</v>
      </c>
      <c r="G148">
        <v>9</v>
      </c>
      <c r="H148">
        <v>0</v>
      </c>
      <c r="I148">
        <v>0</v>
      </c>
      <c r="J148">
        <v>69</v>
      </c>
      <c r="K148" s="23">
        <v>12.82</v>
      </c>
      <c r="L148">
        <v>285</v>
      </c>
      <c r="M148">
        <v>68</v>
      </c>
      <c r="N148">
        <v>1497</v>
      </c>
      <c r="O148">
        <v>2</v>
      </c>
      <c r="P148">
        <v>0</v>
      </c>
      <c r="Q148" s="23">
        <v>22.01</v>
      </c>
      <c r="R148">
        <v>25.15</v>
      </c>
      <c r="S148">
        <v>5.25</v>
      </c>
      <c r="T148">
        <v>2</v>
      </c>
      <c r="U148">
        <v>17</v>
      </c>
      <c r="V148">
        <v>0</v>
      </c>
      <c r="W148">
        <v>0</v>
      </c>
    </row>
    <row r="149" spans="1:23" hidden="1" x14ac:dyDescent="0.25">
      <c r="A149">
        <v>147</v>
      </c>
      <c r="B149" s="4" t="s">
        <v>574</v>
      </c>
      <c r="C149">
        <v>0</v>
      </c>
      <c r="D149">
        <v>18</v>
      </c>
      <c r="E149">
        <v>19</v>
      </c>
      <c r="F149">
        <v>298</v>
      </c>
      <c r="G149">
        <v>5</v>
      </c>
      <c r="H149">
        <v>1</v>
      </c>
      <c r="I149">
        <v>0</v>
      </c>
      <c r="J149">
        <v>55.1</v>
      </c>
      <c r="K149" s="23">
        <v>21.29</v>
      </c>
      <c r="L149">
        <v>0</v>
      </c>
      <c r="M149">
        <v>33</v>
      </c>
      <c r="N149">
        <v>728</v>
      </c>
      <c r="O149">
        <v>0</v>
      </c>
      <c r="P149">
        <v>0</v>
      </c>
      <c r="Q149" s="23">
        <v>22.06</v>
      </c>
      <c r="R149">
        <v>0</v>
      </c>
      <c r="S149">
        <v>0</v>
      </c>
      <c r="T149">
        <v>0</v>
      </c>
      <c r="U149">
        <v>4</v>
      </c>
      <c r="V149">
        <v>0</v>
      </c>
      <c r="W149">
        <v>0</v>
      </c>
    </row>
    <row r="150" spans="1:23" hidden="1" x14ac:dyDescent="0.25">
      <c r="A150">
        <v>148</v>
      </c>
      <c r="B150" s="4" t="s">
        <v>476</v>
      </c>
      <c r="C150">
        <v>2</v>
      </c>
      <c r="D150">
        <v>18</v>
      </c>
      <c r="E150">
        <v>17</v>
      </c>
      <c r="F150">
        <v>412</v>
      </c>
      <c r="G150">
        <v>2</v>
      </c>
      <c r="H150">
        <v>2</v>
      </c>
      <c r="I150">
        <v>1</v>
      </c>
      <c r="J150">
        <v>117</v>
      </c>
      <c r="K150" s="23">
        <v>27.47</v>
      </c>
      <c r="L150">
        <v>239.29999999999998</v>
      </c>
      <c r="M150">
        <v>32</v>
      </c>
      <c r="N150">
        <v>707</v>
      </c>
      <c r="O150">
        <v>1</v>
      </c>
      <c r="P150">
        <v>0</v>
      </c>
      <c r="Q150" s="23">
        <v>22.09</v>
      </c>
      <c r="R150">
        <v>44.87</v>
      </c>
      <c r="S150">
        <v>2.95</v>
      </c>
      <c r="T150">
        <v>2</v>
      </c>
      <c r="U150">
        <v>8</v>
      </c>
      <c r="V150">
        <v>0</v>
      </c>
      <c r="W150">
        <v>0</v>
      </c>
    </row>
    <row r="151" spans="1:23" x14ac:dyDescent="0.25">
      <c r="A151">
        <v>149</v>
      </c>
      <c r="B151" s="4" t="s">
        <v>548</v>
      </c>
      <c r="C151">
        <v>2</v>
      </c>
      <c r="D151">
        <v>52</v>
      </c>
      <c r="E151">
        <v>51</v>
      </c>
      <c r="F151">
        <v>358</v>
      </c>
      <c r="G151">
        <v>9</v>
      </c>
      <c r="H151">
        <v>0</v>
      </c>
      <c r="I151">
        <v>0</v>
      </c>
      <c r="J151">
        <v>74.099999999999994</v>
      </c>
      <c r="K151" s="23">
        <v>8.52</v>
      </c>
      <c r="L151">
        <v>174.3</v>
      </c>
      <c r="M151">
        <v>108</v>
      </c>
      <c r="N151">
        <v>2457</v>
      </c>
      <c r="O151">
        <v>5</v>
      </c>
      <c r="P151">
        <v>1</v>
      </c>
      <c r="Q151" s="23">
        <v>22.75</v>
      </c>
      <c r="R151">
        <v>9.68</v>
      </c>
      <c r="S151">
        <v>14.1</v>
      </c>
      <c r="T151">
        <v>2</v>
      </c>
      <c r="U151">
        <v>14</v>
      </c>
      <c r="V151">
        <v>0</v>
      </c>
      <c r="W151">
        <v>0</v>
      </c>
    </row>
    <row r="152" spans="1:23" x14ac:dyDescent="0.25">
      <c r="A152">
        <v>150</v>
      </c>
      <c r="B152" s="4" t="s">
        <v>558</v>
      </c>
      <c r="C152">
        <v>0</v>
      </c>
      <c r="D152">
        <v>100</v>
      </c>
      <c r="E152">
        <v>99</v>
      </c>
      <c r="F152">
        <v>995</v>
      </c>
      <c r="G152">
        <v>20</v>
      </c>
      <c r="H152">
        <v>0</v>
      </c>
      <c r="I152">
        <v>0</v>
      </c>
      <c r="J152">
        <v>43.1</v>
      </c>
      <c r="K152" s="23">
        <v>12.59</v>
      </c>
      <c r="L152">
        <v>0</v>
      </c>
      <c r="M152">
        <v>190</v>
      </c>
      <c r="N152">
        <v>4337</v>
      </c>
      <c r="O152">
        <v>7</v>
      </c>
      <c r="P152">
        <v>0</v>
      </c>
      <c r="Q152" s="23">
        <v>22.83</v>
      </c>
      <c r="R152">
        <v>0</v>
      </c>
      <c r="S152">
        <v>0</v>
      </c>
      <c r="T152">
        <v>0</v>
      </c>
      <c r="U152">
        <v>47</v>
      </c>
      <c r="V152">
        <v>0</v>
      </c>
      <c r="W152">
        <v>0</v>
      </c>
    </row>
    <row r="153" spans="1:23" hidden="1" x14ac:dyDescent="0.25">
      <c r="A153">
        <v>151</v>
      </c>
      <c r="B153" s="4" t="s">
        <v>788</v>
      </c>
      <c r="C153">
        <v>0</v>
      </c>
      <c r="D153">
        <v>6</v>
      </c>
      <c r="E153">
        <v>4</v>
      </c>
      <c r="F153">
        <v>32</v>
      </c>
      <c r="G153">
        <v>1</v>
      </c>
      <c r="H153">
        <v>0</v>
      </c>
      <c r="I153">
        <v>0</v>
      </c>
      <c r="J153">
        <v>16</v>
      </c>
      <c r="K153" s="23">
        <v>10.67</v>
      </c>
      <c r="L153">
        <v>0</v>
      </c>
      <c r="M153">
        <v>10</v>
      </c>
      <c r="N153">
        <v>229</v>
      </c>
      <c r="O153">
        <v>0</v>
      </c>
      <c r="P153">
        <v>0</v>
      </c>
      <c r="Q153" s="23">
        <v>22.9</v>
      </c>
      <c r="R153">
        <v>0</v>
      </c>
      <c r="S153">
        <v>0</v>
      </c>
      <c r="T153">
        <v>0</v>
      </c>
      <c r="U153">
        <v>1</v>
      </c>
      <c r="V153">
        <v>0</v>
      </c>
      <c r="W153">
        <v>0</v>
      </c>
    </row>
    <row r="154" spans="1:23" hidden="1" x14ac:dyDescent="0.25">
      <c r="A154">
        <v>152</v>
      </c>
      <c r="B154" s="4" t="s">
        <v>621</v>
      </c>
      <c r="C154">
        <v>0</v>
      </c>
      <c r="D154">
        <v>35</v>
      </c>
      <c r="E154">
        <v>42</v>
      </c>
      <c r="F154">
        <v>421</v>
      </c>
      <c r="G154">
        <v>4</v>
      </c>
      <c r="H154">
        <v>1</v>
      </c>
      <c r="I154">
        <v>0</v>
      </c>
      <c r="J154">
        <v>50</v>
      </c>
      <c r="K154" s="23">
        <v>11.08</v>
      </c>
      <c r="L154">
        <v>0</v>
      </c>
      <c r="M154">
        <v>30</v>
      </c>
      <c r="N154">
        <v>688</v>
      </c>
      <c r="O154">
        <v>0</v>
      </c>
      <c r="P154">
        <v>0</v>
      </c>
      <c r="Q154" s="23">
        <v>22.93</v>
      </c>
      <c r="R154">
        <v>0</v>
      </c>
      <c r="S154">
        <v>0</v>
      </c>
      <c r="T154">
        <v>0</v>
      </c>
      <c r="U154">
        <v>21</v>
      </c>
      <c r="V154">
        <v>0</v>
      </c>
      <c r="W154">
        <v>0</v>
      </c>
    </row>
    <row r="155" spans="1:23" hidden="1" x14ac:dyDescent="0.25">
      <c r="A155">
        <v>153</v>
      </c>
      <c r="B155" s="4" t="s">
        <v>887</v>
      </c>
      <c r="C155">
        <v>0</v>
      </c>
      <c r="D155">
        <v>41</v>
      </c>
      <c r="E155">
        <v>46</v>
      </c>
      <c r="F155">
        <v>800</v>
      </c>
      <c r="G155">
        <v>1</v>
      </c>
      <c r="H155">
        <v>6</v>
      </c>
      <c r="I155">
        <v>0</v>
      </c>
      <c r="J155">
        <v>99</v>
      </c>
      <c r="K155" s="23">
        <v>17.78</v>
      </c>
      <c r="L155">
        <v>0</v>
      </c>
      <c r="M155">
        <v>1</v>
      </c>
      <c r="N155">
        <v>23</v>
      </c>
      <c r="O155">
        <v>0</v>
      </c>
      <c r="P155">
        <v>0</v>
      </c>
      <c r="Q155" s="23">
        <v>23</v>
      </c>
      <c r="R155">
        <v>0</v>
      </c>
      <c r="S155">
        <v>0</v>
      </c>
      <c r="T155">
        <v>0</v>
      </c>
      <c r="U155">
        <v>16</v>
      </c>
      <c r="V155">
        <v>0</v>
      </c>
      <c r="W155">
        <v>0</v>
      </c>
    </row>
    <row r="156" spans="1:23" hidden="1" x14ac:dyDescent="0.25">
      <c r="A156">
        <v>154</v>
      </c>
      <c r="B156" s="4" t="s">
        <v>934</v>
      </c>
      <c r="C156">
        <v>0</v>
      </c>
      <c r="D156">
        <v>87</v>
      </c>
      <c r="E156">
        <v>83</v>
      </c>
      <c r="F156">
        <v>1009</v>
      </c>
      <c r="G156">
        <v>17</v>
      </c>
      <c r="H156">
        <v>1</v>
      </c>
      <c r="I156">
        <v>0</v>
      </c>
      <c r="J156">
        <v>55</v>
      </c>
      <c r="K156" s="23">
        <v>15.29</v>
      </c>
      <c r="L156">
        <v>0</v>
      </c>
      <c r="M156">
        <v>2</v>
      </c>
      <c r="N156">
        <v>46</v>
      </c>
      <c r="O156">
        <v>0</v>
      </c>
      <c r="P156">
        <v>0</v>
      </c>
      <c r="Q156" s="23">
        <v>23</v>
      </c>
      <c r="R156">
        <v>0</v>
      </c>
      <c r="S156">
        <v>0</v>
      </c>
      <c r="T156">
        <v>0</v>
      </c>
      <c r="U156">
        <v>54</v>
      </c>
      <c r="V156">
        <v>0</v>
      </c>
      <c r="W156">
        <v>10</v>
      </c>
    </row>
    <row r="157" spans="1:23" hidden="1" x14ac:dyDescent="0.25">
      <c r="A157">
        <v>155</v>
      </c>
      <c r="B157" s="4" t="s">
        <v>697</v>
      </c>
      <c r="C157">
        <v>0</v>
      </c>
      <c r="D157">
        <v>4</v>
      </c>
      <c r="E157">
        <v>2</v>
      </c>
      <c r="F157">
        <v>1</v>
      </c>
      <c r="G157">
        <v>2</v>
      </c>
      <c r="H157">
        <v>0</v>
      </c>
      <c r="I157">
        <v>0</v>
      </c>
      <c r="J157">
        <v>1.1000000000000001</v>
      </c>
      <c r="K157" s="23" t="e">
        <v>#DIV/0!</v>
      </c>
      <c r="L157">
        <v>0</v>
      </c>
      <c r="M157">
        <v>2</v>
      </c>
      <c r="N157">
        <v>46</v>
      </c>
      <c r="O157">
        <v>0</v>
      </c>
      <c r="P157">
        <v>0</v>
      </c>
      <c r="Q157" s="23">
        <v>23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</row>
    <row r="158" spans="1:23" hidden="1" x14ac:dyDescent="0.25">
      <c r="A158">
        <v>156</v>
      </c>
      <c r="B158" s="4" t="s">
        <v>892</v>
      </c>
      <c r="C158">
        <v>0</v>
      </c>
      <c r="D158">
        <v>2</v>
      </c>
      <c r="E158">
        <v>1</v>
      </c>
      <c r="F158">
        <v>1</v>
      </c>
      <c r="G158">
        <v>0</v>
      </c>
      <c r="H158">
        <v>0</v>
      </c>
      <c r="I158">
        <v>0</v>
      </c>
      <c r="J158">
        <v>1</v>
      </c>
      <c r="K158" s="23">
        <v>1</v>
      </c>
      <c r="L158">
        <v>0</v>
      </c>
      <c r="M158">
        <v>2</v>
      </c>
      <c r="N158">
        <v>46</v>
      </c>
      <c r="O158">
        <v>0</v>
      </c>
      <c r="P158">
        <v>0</v>
      </c>
      <c r="Q158" s="23">
        <v>23</v>
      </c>
      <c r="R158">
        <v>0</v>
      </c>
      <c r="S158">
        <v>0</v>
      </c>
      <c r="T158">
        <v>0</v>
      </c>
      <c r="U158">
        <v>1</v>
      </c>
      <c r="V158">
        <v>0</v>
      </c>
      <c r="W158">
        <v>0</v>
      </c>
    </row>
    <row r="159" spans="1:23" hidden="1" x14ac:dyDescent="0.25">
      <c r="A159">
        <v>157</v>
      </c>
      <c r="B159" s="4" t="s">
        <v>943</v>
      </c>
      <c r="C159">
        <v>0</v>
      </c>
      <c r="D159">
        <v>4</v>
      </c>
      <c r="E159">
        <v>3</v>
      </c>
      <c r="F159">
        <v>12</v>
      </c>
      <c r="G159">
        <v>0</v>
      </c>
      <c r="H159">
        <v>0</v>
      </c>
      <c r="I159">
        <v>0</v>
      </c>
      <c r="J159">
        <v>10</v>
      </c>
      <c r="K159" s="23">
        <v>4</v>
      </c>
      <c r="L159">
        <v>0</v>
      </c>
      <c r="M159">
        <v>1</v>
      </c>
      <c r="N159">
        <v>23</v>
      </c>
      <c r="O159">
        <v>0</v>
      </c>
      <c r="P159">
        <v>0</v>
      </c>
      <c r="Q159" s="23">
        <v>23</v>
      </c>
      <c r="R159">
        <v>0</v>
      </c>
      <c r="S159">
        <v>0</v>
      </c>
      <c r="T159">
        <v>0</v>
      </c>
      <c r="U159">
        <v>1</v>
      </c>
      <c r="V159">
        <v>0</v>
      </c>
      <c r="W159">
        <v>0</v>
      </c>
    </row>
    <row r="160" spans="1:23" hidden="1" x14ac:dyDescent="0.25">
      <c r="A160">
        <v>158</v>
      </c>
      <c r="B160" s="4" t="s">
        <v>549</v>
      </c>
      <c r="C160">
        <v>1</v>
      </c>
      <c r="D160">
        <v>1</v>
      </c>
      <c r="E160">
        <v>1</v>
      </c>
      <c r="F160">
        <v>6</v>
      </c>
      <c r="G160">
        <v>0</v>
      </c>
      <c r="H160">
        <v>0</v>
      </c>
      <c r="I160">
        <v>0</v>
      </c>
      <c r="J160">
        <v>6</v>
      </c>
      <c r="K160" s="23">
        <v>6</v>
      </c>
      <c r="L160">
        <v>7</v>
      </c>
      <c r="M160">
        <v>2</v>
      </c>
      <c r="N160">
        <v>46</v>
      </c>
      <c r="O160">
        <v>0</v>
      </c>
      <c r="P160">
        <v>0</v>
      </c>
      <c r="Q160" s="23">
        <v>23</v>
      </c>
      <c r="R160">
        <v>21</v>
      </c>
      <c r="S160">
        <v>6.57</v>
      </c>
      <c r="T160">
        <v>1</v>
      </c>
      <c r="U160">
        <v>0</v>
      </c>
      <c r="V160">
        <v>0</v>
      </c>
      <c r="W160">
        <v>0</v>
      </c>
    </row>
    <row r="161" spans="1:23" hidden="1" x14ac:dyDescent="0.25">
      <c r="A161">
        <v>159</v>
      </c>
      <c r="B161" s="4" t="s">
        <v>921</v>
      </c>
      <c r="C161">
        <v>0</v>
      </c>
      <c r="D161">
        <v>93</v>
      </c>
      <c r="E161">
        <v>113</v>
      </c>
      <c r="F161">
        <v>1950</v>
      </c>
      <c r="G161">
        <v>15</v>
      </c>
      <c r="H161">
        <v>12</v>
      </c>
      <c r="I161">
        <v>1</v>
      </c>
      <c r="J161">
        <v>122.1</v>
      </c>
      <c r="K161" s="23">
        <v>19.899999999999999</v>
      </c>
      <c r="L161">
        <v>0</v>
      </c>
      <c r="M161">
        <v>30</v>
      </c>
      <c r="N161">
        <v>700</v>
      </c>
      <c r="O161">
        <v>0</v>
      </c>
      <c r="P161">
        <v>0</v>
      </c>
      <c r="Q161" s="23">
        <v>23.33</v>
      </c>
      <c r="R161">
        <v>0</v>
      </c>
      <c r="S161">
        <v>0</v>
      </c>
      <c r="T161">
        <v>0</v>
      </c>
      <c r="U161">
        <v>27</v>
      </c>
      <c r="V161">
        <v>0</v>
      </c>
      <c r="W161">
        <v>6</v>
      </c>
    </row>
    <row r="162" spans="1:23" hidden="1" x14ac:dyDescent="0.25">
      <c r="A162">
        <v>160</v>
      </c>
      <c r="B162" s="4" t="s">
        <v>663</v>
      </c>
      <c r="C162">
        <v>0</v>
      </c>
      <c r="D162">
        <v>15</v>
      </c>
      <c r="E162">
        <v>15</v>
      </c>
      <c r="F162">
        <v>227</v>
      </c>
      <c r="G162">
        <v>4</v>
      </c>
      <c r="H162">
        <v>1</v>
      </c>
      <c r="I162">
        <v>0</v>
      </c>
      <c r="J162">
        <v>53</v>
      </c>
      <c r="K162">
        <v>20.64</v>
      </c>
      <c r="L162">
        <v>0</v>
      </c>
      <c r="M162">
        <v>12</v>
      </c>
      <c r="N162">
        <v>282</v>
      </c>
      <c r="O162">
        <v>0</v>
      </c>
      <c r="P162">
        <v>0</v>
      </c>
      <c r="Q162" s="23">
        <v>23.5</v>
      </c>
      <c r="R162">
        <v>0</v>
      </c>
      <c r="S162">
        <v>0</v>
      </c>
      <c r="T162">
        <v>0</v>
      </c>
      <c r="U162">
        <v>4</v>
      </c>
      <c r="V162">
        <v>0</v>
      </c>
      <c r="W162">
        <v>0</v>
      </c>
    </row>
    <row r="163" spans="1:23" hidden="1" x14ac:dyDescent="0.25">
      <c r="A163">
        <v>161</v>
      </c>
      <c r="B163" s="4" t="s">
        <v>695</v>
      </c>
      <c r="C163">
        <v>0</v>
      </c>
      <c r="D163">
        <v>2</v>
      </c>
      <c r="E163">
        <v>1</v>
      </c>
      <c r="F163">
        <v>15</v>
      </c>
      <c r="G163">
        <v>0</v>
      </c>
      <c r="H163">
        <v>0</v>
      </c>
      <c r="I163">
        <v>0</v>
      </c>
      <c r="J163">
        <v>15</v>
      </c>
      <c r="K163">
        <v>15</v>
      </c>
      <c r="L163">
        <v>0</v>
      </c>
      <c r="M163">
        <v>4</v>
      </c>
      <c r="N163">
        <v>94</v>
      </c>
      <c r="O163">
        <v>0</v>
      </c>
      <c r="P163">
        <v>0</v>
      </c>
      <c r="Q163" s="23">
        <v>23.5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</row>
    <row r="164" spans="1:23" hidden="1" x14ac:dyDescent="0.25">
      <c r="A164">
        <v>162</v>
      </c>
      <c r="B164" s="4" t="s">
        <v>944</v>
      </c>
      <c r="C164">
        <v>0</v>
      </c>
      <c r="D164">
        <v>13</v>
      </c>
      <c r="E164">
        <v>14</v>
      </c>
      <c r="F164">
        <v>389</v>
      </c>
      <c r="G164">
        <v>0</v>
      </c>
      <c r="H164">
        <v>1</v>
      </c>
      <c r="I164">
        <v>1</v>
      </c>
      <c r="J164">
        <v>113</v>
      </c>
      <c r="K164" s="23">
        <v>27.79</v>
      </c>
      <c r="L164">
        <v>0</v>
      </c>
      <c r="M164">
        <v>7</v>
      </c>
      <c r="N164">
        <v>166</v>
      </c>
      <c r="O164">
        <v>1</v>
      </c>
      <c r="P164">
        <v>0</v>
      </c>
      <c r="Q164" s="23">
        <v>23.71</v>
      </c>
      <c r="R164">
        <v>0</v>
      </c>
      <c r="S164">
        <v>0</v>
      </c>
      <c r="T164">
        <v>0</v>
      </c>
      <c r="U164">
        <v>6</v>
      </c>
      <c r="V164">
        <v>0</v>
      </c>
      <c r="W164">
        <v>0</v>
      </c>
    </row>
    <row r="165" spans="1:23" x14ac:dyDescent="0.25">
      <c r="A165">
        <v>163</v>
      </c>
      <c r="B165" s="4" t="s">
        <v>502</v>
      </c>
      <c r="C165">
        <v>4</v>
      </c>
      <c r="D165">
        <v>39</v>
      </c>
      <c r="E165">
        <v>26</v>
      </c>
      <c r="F165">
        <v>165</v>
      </c>
      <c r="G165">
        <v>12</v>
      </c>
      <c r="H165">
        <v>0</v>
      </c>
      <c r="I165">
        <v>0</v>
      </c>
      <c r="J165">
        <v>30</v>
      </c>
      <c r="K165" s="23">
        <v>11.79</v>
      </c>
      <c r="L165">
        <v>336.3</v>
      </c>
      <c r="M165">
        <v>58</v>
      </c>
      <c r="N165">
        <v>1377</v>
      </c>
      <c r="O165">
        <v>1</v>
      </c>
      <c r="P165">
        <v>0</v>
      </c>
      <c r="Q165" s="23">
        <v>23.74</v>
      </c>
      <c r="R165">
        <v>34.79</v>
      </c>
      <c r="S165">
        <v>4.09</v>
      </c>
      <c r="T165">
        <v>4</v>
      </c>
      <c r="U165">
        <v>8</v>
      </c>
      <c r="V165">
        <v>0</v>
      </c>
      <c r="W165">
        <v>0</v>
      </c>
    </row>
    <row r="166" spans="1:23" hidden="1" x14ac:dyDescent="0.25">
      <c r="A166">
        <v>164</v>
      </c>
      <c r="B166" s="4" t="s">
        <v>814</v>
      </c>
      <c r="C166">
        <v>0</v>
      </c>
      <c r="D166">
        <v>16</v>
      </c>
      <c r="E166">
        <v>8</v>
      </c>
      <c r="F166">
        <v>42</v>
      </c>
      <c r="G166">
        <v>6</v>
      </c>
      <c r="H166">
        <v>0</v>
      </c>
      <c r="I166">
        <v>0</v>
      </c>
      <c r="J166">
        <v>8.1</v>
      </c>
      <c r="K166" s="23">
        <v>21</v>
      </c>
      <c r="L166">
        <v>0</v>
      </c>
      <c r="M166">
        <v>13</v>
      </c>
      <c r="N166">
        <v>309</v>
      </c>
      <c r="O166">
        <v>0</v>
      </c>
      <c r="P166">
        <v>0</v>
      </c>
      <c r="Q166" s="23">
        <v>23.77</v>
      </c>
      <c r="R166">
        <v>0</v>
      </c>
      <c r="S166">
        <v>0</v>
      </c>
      <c r="T166">
        <v>0</v>
      </c>
      <c r="U166">
        <v>5</v>
      </c>
      <c r="V166">
        <v>0</v>
      </c>
      <c r="W166">
        <v>0</v>
      </c>
    </row>
    <row r="167" spans="1:23" hidden="1" x14ac:dyDescent="0.25">
      <c r="A167">
        <v>165</v>
      </c>
      <c r="B167" s="4" t="s">
        <v>477</v>
      </c>
      <c r="C167">
        <v>2</v>
      </c>
      <c r="D167">
        <v>26</v>
      </c>
      <c r="E167">
        <v>25</v>
      </c>
      <c r="F167">
        <v>914</v>
      </c>
      <c r="G167">
        <v>2</v>
      </c>
      <c r="H167">
        <v>4</v>
      </c>
      <c r="I167">
        <v>2</v>
      </c>
      <c r="J167">
        <v>109.1</v>
      </c>
      <c r="K167" s="23">
        <v>39.74</v>
      </c>
      <c r="L167">
        <v>87.6</v>
      </c>
      <c r="M167">
        <v>10</v>
      </c>
      <c r="N167">
        <v>238</v>
      </c>
      <c r="O167">
        <v>0</v>
      </c>
      <c r="P167">
        <v>0</v>
      </c>
      <c r="Q167" s="23">
        <v>23.8</v>
      </c>
      <c r="R167">
        <v>52.56</v>
      </c>
      <c r="S167">
        <v>2.72</v>
      </c>
      <c r="T167">
        <v>2</v>
      </c>
      <c r="U167">
        <v>8</v>
      </c>
      <c r="V167">
        <v>0</v>
      </c>
      <c r="W167">
        <v>0</v>
      </c>
    </row>
    <row r="168" spans="1:23" hidden="1" x14ac:dyDescent="0.25">
      <c r="A168">
        <v>166</v>
      </c>
      <c r="B168" s="21" t="s">
        <v>712</v>
      </c>
      <c r="C168">
        <v>0</v>
      </c>
      <c r="D168">
        <v>8</v>
      </c>
      <c r="E168">
        <v>7</v>
      </c>
      <c r="F168">
        <v>94</v>
      </c>
      <c r="G168">
        <v>1</v>
      </c>
      <c r="H168">
        <v>0</v>
      </c>
      <c r="I168">
        <v>0</v>
      </c>
      <c r="J168">
        <v>28</v>
      </c>
      <c r="K168" s="23">
        <v>15.67</v>
      </c>
      <c r="L168">
        <v>0</v>
      </c>
      <c r="M168">
        <v>7</v>
      </c>
      <c r="N168">
        <v>167</v>
      </c>
      <c r="O168">
        <v>0</v>
      </c>
      <c r="P168">
        <v>0</v>
      </c>
      <c r="Q168" s="23">
        <v>23.86</v>
      </c>
      <c r="R168">
        <v>0</v>
      </c>
      <c r="S168">
        <v>0</v>
      </c>
      <c r="T168">
        <v>0</v>
      </c>
      <c r="U168">
        <v>2</v>
      </c>
      <c r="V168">
        <v>0</v>
      </c>
      <c r="W168">
        <v>0</v>
      </c>
    </row>
    <row r="169" spans="1:23" x14ac:dyDescent="0.25">
      <c r="A169">
        <v>167</v>
      </c>
      <c r="B169" s="4" t="s">
        <v>734</v>
      </c>
      <c r="C169">
        <v>0</v>
      </c>
      <c r="D169">
        <v>178</v>
      </c>
      <c r="E169">
        <v>194</v>
      </c>
      <c r="F169">
        <v>6528</v>
      </c>
      <c r="G169">
        <v>18</v>
      </c>
      <c r="H169">
        <v>35</v>
      </c>
      <c r="I169">
        <v>16</v>
      </c>
      <c r="J169">
        <v>149</v>
      </c>
      <c r="K169" s="23">
        <v>37.090000000000003</v>
      </c>
      <c r="L169">
        <v>0</v>
      </c>
      <c r="M169">
        <v>65</v>
      </c>
      <c r="N169">
        <v>1552</v>
      </c>
      <c r="O169">
        <v>0</v>
      </c>
      <c r="P169">
        <v>0</v>
      </c>
      <c r="Q169" s="23">
        <v>23.88</v>
      </c>
      <c r="R169">
        <v>0</v>
      </c>
      <c r="S169">
        <v>0</v>
      </c>
      <c r="T169">
        <v>0</v>
      </c>
      <c r="U169">
        <v>92</v>
      </c>
      <c r="V169">
        <v>0</v>
      </c>
      <c r="W169">
        <v>0</v>
      </c>
    </row>
    <row r="170" spans="1:23" hidden="1" x14ac:dyDescent="0.25">
      <c r="A170">
        <v>168</v>
      </c>
      <c r="B170" s="4" t="s">
        <v>577</v>
      </c>
      <c r="C170">
        <v>0</v>
      </c>
      <c r="D170">
        <v>11</v>
      </c>
      <c r="E170">
        <v>9</v>
      </c>
      <c r="F170">
        <v>60</v>
      </c>
      <c r="G170">
        <v>1</v>
      </c>
      <c r="H170">
        <v>0</v>
      </c>
      <c r="I170">
        <v>0</v>
      </c>
      <c r="J170">
        <v>15</v>
      </c>
      <c r="K170" s="23">
        <v>7.5</v>
      </c>
      <c r="L170">
        <v>0</v>
      </c>
      <c r="M170">
        <v>18</v>
      </c>
      <c r="N170">
        <v>430</v>
      </c>
      <c r="O170">
        <v>0</v>
      </c>
      <c r="P170">
        <v>0</v>
      </c>
      <c r="Q170" s="23">
        <v>23.89</v>
      </c>
      <c r="R170">
        <v>0</v>
      </c>
      <c r="S170">
        <v>0</v>
      </c>
      <c r="T170">
        <v>0</v>
      </c>
      <c r="U170">
        <v>5</v>
      </c>
      <c r="V170">
        <v>0</v>
      </c>
      <c r="W170">
        <v>0</v>
      </c>
    </row>
    <row r="171" spans="1:23" x14ac:dyDescent="0.25">
      <c r="A171">
        <v>169</v>
      </c>
      <c r="B171" s="4" t="s">
        <v>571</v>
      </c>
      <c r="C171">
        <v>0</v>
      </c>
      <c r="D171">
        <v>68</v>
      </c>
      <c r="E171">
        <v>43</v>
      </c>
      <c r="F171">
        <v>262</v>
      </c>
      <c r="G171">
        <v>11</v>
      </c>
      <c r="H171">
        <v>0</v>
      </c>
      <c r="I171">
        <v>0</v>
      </c>
      <c r="J171">
        <v>34</v>
      </c>
      <c r="K171" s="23">
        <v>8.19</v>
      </c>
      <c r="L171">
        <v>0</v>
      </c>
      <c r="M171">
        <v>100</v>
      </c>
      <c r="N171">
        <v>2394</v>
      </c>
      <c r="O171">
        <v>3</v>
      </c>
      <c r="P171">
        <v>0</v>
      </c>
      <c r="Q171" s="23">
        <v>23.94</v>
      </c>
      <c r="R171">
        <v>0</v>
      </c>
      <c r="S171">
        <v>0</v>
      </c>
      <c r="T171">
        <v>0</v>
      </c>
      <c r="U171">
        <v>17</v>
      </c>
      <c r="V171">
        <v>0</v>
      </c>
      <c r="W171">
        <v>0</v>
      </c>
    </row>
    <row r="172" spans="1:23" hidden="1" x14ac:dyDescent="0.25">
      <c r="A172">
        <v>170</v>
      </c>
      <c r="B172" s="21" t="s">
        <v>746</v>
      </c>
      <c r="C172">
        <v>0</v>
      </c>
      <c r="D172">
        <v>25</v>
      </c>
      <c r="E172">
        <v>26</v>
      </c>
      <c r="F172">
        <v>395</v>
      </c>
      <c r="G172">
        <v>3</v>
      </c>
      <c r="H172">
        <v>1</v>
      </c>
      <c r="I172">
        <v>0</v>
      </c>
      <c r="J172">
        <v>76</v>
      </c>
      <c r="K172" s="23">
        <v>17.170000000000002</v>
      </c>
      <c r="L172">
        <v>0</v>
      </c>
      <c r="M172">
        <v>40</v>
      </c>
      <c r="N172">
        <v>958</v>
      </c>
      <c r="O172">
        <v>0</v>
      </c>
      <c r="P172">
        <v>0</v>
      </c>
      <c r="Q172" s="23">
        <v>23.95</v>
      </c>
      <c r="R172">
        <v>0</v>
      </c>
      <c r="S172">
        <v>0</v>
      </c>
      <c r="T172">
        <v>0</v>
      </c>
      <c r="U172">
        <v>8</v>
      </c>
      <c r="V172">
        <v>0</v>
      </c>
      <c r="W172">
        <v>0</v>
      </c>
    </row>
    <row r="173" spans="1:23" hidden="1" x14ac:dyDescent="0.25">
      <c r="A173">
        <v>171</v>
      </c>
      <c r="B173" s="4" t="s">
        <v>960</v>
      </c>
      <c r="C173">
        <v>0</v>
      </c>
      <c r="D173">
        <v>39</v>
      </c>
      <c r="E173">
        <v>36</v>
      </c>
      <c r="F173">
        <v>235</v>
      </c>
      <c r="G173">
        <v>9</v>
      </c>
      <c r="H173">
        <v>0</v>
      </c>
      <c r="I173">
        <v>0</v>
      </c>
      <c r="J173">
        <v>20</v>
      </c>
      <c r="K173" s="23">
        <v>8.6999999999999993</v>
      </c>
      <c r="L173">
        <v>0</v>
      </c>
      <c r="M173">
        <v>46</v>
      </c>
      <c r="N173">
        <v>1108</v>
      </c>
      <c r="O173">
        <v>0</v>
      </c>
      <c r="P173">
        <v>0</v>
      </c>
      <c r="Q173" s="23">
        <v>24.09</v>
      </c>
      <c r="R173">
        <v>0</v>
      </c>
      <c r="S173">
        <v>0</v>
      </c>
      <c r="T173">
        <v>0</v>
      </c>
      <c r="U173">
        <v>8</v>
      </c>
      <c r="V173">
        <v>0</v>
      </c>
      <c r="W173">
        <v>0</v>
      </c>
    </row>
    <row r="174" spans="1:23" x14ac:dyDescent="0.25">
      <c r="A174">
        <v>172</v>
      </c>
      <c r="B174" s="4" t="s">
        <v>851</v>
      </c>
      <c r="C174">
        <v>0</v>
      </c>
      <c r="D174">
        <v>102</v>
      </c>
      <c r="E174">
        <v>97</v>
      </c>
      <c r="F174">
        <v>1893</v>
      </c>
      <c r="G174">
        <v>13</v>
      </c>
      <c r="H174">
        <v>7</v>
      </c>
      <c r="I174">
        <v>2</v>
      </c>
      <c r="J174">
        <v>117.1</v>
      </c>
      <c r="K174" s="23">
        <v>22.54</v>
      </c>
      <c r="L174">
        <v>0</v>
      </c>
      <c r="M174">
        <v>150</v>
      </c>
      <c r="N174">
        <v>3660</v>
      </c>
      <c r="O174">
        <v>1</v>
      </c>
      <c r="P174">
        <v>0</v>
      </c>
      <c r="Q174" s="23">
        <v>24.4</v>
      </c>
      <c r="R174">
        <v>0</v>
      </c>
      <c r="S174">
        <v>0</v>
      </c>
      <c r="T174">
        <v>0</v>
      </c>
      <c r="U174">
        <v>22</v>
      </c>
      <c r="V174">
        <v>0</v>
      </c>
      <c r="W174">
        <v>0</v>
      </c>
    </row>
    <row r="175" spans="1:23" x14ac:dyDescent="0.25">
      <c r="A175">
        <v>173</v>
      </c>
      <c r="B175" s="4" t="s">
        <v>486</v>
      </c>
      <c r="C175">
        <v>2</v>
      </c>
      <c r="D175">
        <v>50</v>
      </c>
      <c r="E175">
        <v>44</v>
      </c>
      <c r="F175">
        <v>336</v>
      </c>
      <c r="G175">
        <v>11</v>
      </c>
      <c r="H175">
        <v>0</v>
      </c>
      <c r="I175">
        <v>0</v>
      </c>
      <c r="J175">
        <v>74.099999999999994</v>
      </c>
      <c r="K175" s="23">
        <v>10.18</v>
      </c>
      <c r="L175">
        <v>190.4</v>
      </c>
      <c r="M175">
        <v>62</v>
      </c>
      <c r="N175">
        <v>1517</v>
      </c>
      <c r="O175">
        <v>0</v>
      </c>
      <c r="P175">
        <v>0</v>
      </c>
      <c r="Q175" s="23">
        <v>24.47</v>
      </c>
      <c r="R175">
        <v>18.43</v>
      </c>
      <c r="S175">
        <v>7.97</v>
      </c>
      <c r="T175">
        <v>2</v>
      </c>
      <c r="U175">
        <v>14</v>
      </c>
      <c r="V175">
        <v>0</v>
      </c>
      <c r="W175">
        <v>0</v>
      </c>
    </row>
    <row r="176" spans="1:23" x14ac:dyDescent="0.25">
      <c r="A176">
        <v>174</v>
      </c>
      <c r="B176" s="21" t="s">
        <v>822</v>
      </c>
      <c r="C176">
        <v>0</v>
      </c>
      <c r="D176">
        <v>45</v>
      </c>
      <c r="E176">
        <v>53</v>
      </c>
      <c r="F176">
        <v>862</v>
      </c>
      <c r="G176">
        <v>4</v>
      </c>
      <c r="H176">
        <v>2</v>
      </c>
      <c r="I176">
        <v>0</v>
      </c>
      <c r="J176">
        <v>52</v>
      </c>
      <c r="K176" s="23">
        <v>17.59</v>
      </c>
      <c r="L176">
        <v>0</v>
      </c>
      <c r="M176">
        <v>59</v>
      </c>
      <c r="N176">
        <v>1448</v>
      </c>
      <c r="O176">
        <v>1</v>
      </c>
      <c r="P176">
        <v>0</v>
      </c>
      <c r="Q176" s="23">
        <v>24.54</v>
      </c>
      <c r="R176">
        <v>0</v>
      </c>
      <c r="S176">
        <v>0</v>
      </c>
      <c r="T176">
        <v>0</v>
      </c>
      <c r="U176">
        <v>17</v>
      </c>
      <c r="V176">
        <v>0</v>
      </c>
      <c r="W176">
        <v>0</v>
      </c>
    </row>
    <row r="177" spans="1:23" hidden="1" x14ac:dyDescent="0.25">
      <c r="A177">
        <v>175</v>
      </c>
      <c r="B177" s="4" t="s">
        <v>586</v>
      </c>
      <c r="C177">
        <v>0</v>
      </c>
      <c r="D177">
        <v>1</v>
      </c>
      <c r="E177">
        <v>1</v>
      </c>
      <c r="F177">
        <v>4</v>
      </c>
      <c r="G177">
        <v>0</v>
      </c>
      <c r="H177">
        <v>0</v>
      </c>
      <c r="I177">
        <v>0</v>
      </c>
      <c r="J177">
        <v>4</v>
      </c>
      <c r="K177">
        <v>4</v>
      </c>
      <c r="L177">
        <v>0</v>
      </c>
      <c r="M177">
        <v>1</v>
      </c>
      <c r="N177">
        <v>25</v>
      </c>
      <c r="O177">
        <v>0</v>
      </c>
      <c r="P177">
        <v>0</v>
      </c>
      <c r="Q177" s="23">
        <v>25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</row>
    <row r="178" spans="1:23" hidden="1" x14ac:dyDescent="0.25">
      <c r="A178">
        <v>176</v>
      </c>
      <c r="B178" s="4" t="s">
        <v>619</v>
      </c>
      <c r="C178">
        <v>0</v>
      </c>
      <c r="D178">
        <v>57</v>
      </c>
      <c r="E178">
        <v>50</v>
      </c>
      <c r="F178">
        <v>455</v>
      </c>
      <c r="G178">
        <v>12</v>
      </c>
      <c r="H178">
        <v>0</v>
      </c>
      <c r="I178">
        <v>0</v>
      </c>
      <c r="J178">
        <v>49.1</v>
      </c>
      <c r="K178" s="23">
        <v>11.97</v>
      </c>
      <c r="L178">
        <v>0</v>
      </c>
      <c r="M178">
        <v>7</v>
      </c>
      <c r="N178">
        <v>176</v>
      </c>
      <c r="O178">
        <v>0</v>
      </c>
      <c r="P178">
        <v>0</v>
      </c>
      <c r="Q178" s="23">
        <v>25.14</v>
      </c>
      <c r="R178">
        <v>0</v>
      </c>
      <c r="S178">
        <v>0</v>
      </c>
      <c r="T178">
        <v>0</v>
      </c>
      <c r="U178">
        <v>21</v>
      </c>
      <c r="V178">
        <v>0</v>
      </c>
      <c r="W178">
        <v>2</v>
      </c>
    </row>
    <row r="179" spans="1:23" hidden="1" x14ac:dyDescent="0.25">
      <c r="A179">
        <v>177</v>
      </c>
      <c r="B179" s="4" t="s">
        <v>658</v>
      </c>
      <c r="C179">
        <v>0</v>
      </c>
      <c r="D179">
        <v>22</v>
      </c>
      <c r="E179">
        <v>23</v>
      </c>
      <c r="F179">
        <v>96</v>
      </c>
      <c r="G179">
        <v>7</v>
      </c>
      <c r="H179">
        <v>0</v>
      </c>
      <c r="I179">
        <v>0</v>
      </c>
      <c r="J179">
        <v>27.1</v>
      </c>
      <c r="K179" s="23">
        <v>6</v>
      </c>
      <c r="L179">
        <v>0</v>
      </c>
      <c r="M179">
        <v>26</v>
      </c>
      <c r="N179">
        <v>658</v>
      </c>
      <c r="O179">
        <v>0</v>
      </c>
      <c r="P179">
        <v>0</v>
      </c>
      <c r="Q179" s="23">
        <v>25.31</v>
      </c>
      <c r="R179">
        <v>0</v>
      </c>
      <c r="S179">
        <v>0</v>
      </c>
      <c r="T179">
        <v>0</v>
      </c>
      <c r="U179">
        <v>4</v>
      </c>
      <c r="V179">
        <v>0</v>
      </c>
      <c r="W179">
        <v>0</v>
      </c>
    </row>
    <row r="180" spans="1:23" hidden="1" x14ac:dyDescent="0.25">
      <c r="A180">
        <v>178</v>
      </c>
      <c r="B180" s="4" t="s">
        <v>706</v>
      </c>
      <c r="C180">
        <v>0</v>
      </c>
      <c r="D180">
        <v>24</v>
      </c>
      <c r="E180">
        <v>27</v>
      </c>
      <c r="F180">
        <v>382</v>
      </c>
      <c r="G180">
        <v>2</v>
      </c>
      <c r="H180">
        <v>0</v>
      </c>
      <c r="I180">
        <v>0</v>
      </c>
      <c r="J180">
        <v>42</v>
      </c>
      <c r="K180" s="23">
        <v>15.28</v>
      </c>
      <c r="L180">
        <v>0</v>
      </c>
      <c r="M180">
        <v>26</v>
      </c>
      <c r="N180">
        <v>662</v>
      </c>
      <c r="O180">
        <v>0</v>
      </c>
      <c r="P180">
        <v>0</v>
      </c>
      <c r="Q180" s="23">
        <v>25.46</v>
      </c>
      <c r="R180">
        <v>0</v>
      </c>
      <c r="S180">
        <v>0</v>
      </c>
      <c r="T180">
        <v>0</v>
      </c>
      <c r="U180">
        <v>14</v>
      </c>
      <c r="V180">
        <v>0</v>
      </c>
      <c r="W180">
        <v>0</v>
      </c>
    </row>
    <row r="181" spans="1:23" hidden="1" x14ac:dyDescent="0.25">
      <c r="A181">
        <v>179</v>
      </c>
      <c r="B181" s="21" t="s">
        <v>700</v>
      </c>
      <c r="C181">
        <v>0</v>
      </c>
      <c r="D181">
        <v>7</v>
      </c>
      <c r="E181">
        <v>4</v>
      </c>
      <c r="F181">
        <v>2</v>
      </c>
      <c r="G181">
        <v>1</v>
      </c>
      <c r="H181">
        <v>0</v>
      </c>
      <c r="I181">
        <v>0</v>
      </c>
      <c r="J181">
        <v>2</v>
      </c>
      <c r="K181" s="23">
        <v>0.67</v>
      </c>
      <c r="L181">
        <v>0</v>
      </c>
      <c r="M181">
        <v>9</v>
      </c>
      <c r="N181">
        <v>231</v>
      </c>
      <c r="O181">
        <v>0</v>
      </c>
      <c r="P181">
        <v>0</v>
      </c>
      <c r="Q181" s="23">
        <v>25.67</v>
      </c>
      <c r="R181">
        <v>0</v>
      </c>
      <c r="S181">
        <v>0</v>
      </c>
      <c r="T181">
        <v>0</v>
      </c>
      <c r="U181">
        <v>4</v>
      </c>
      <c r="V181">
        <v>0</v>
      </c>
      <c r="W181">
        <v>0</v>
      </c>
    </row>
    <row r="182" spans="1:23" hidden="1" x14ac:dyDescent="0.25">
      <c r="A182">
        <v>180</v>
      </c>
      <c r="B182" s="4" t="s">
        <v>572</v>
      </c>
      <c r="C182">
        <v>0</v>
      </c>
      <c r="D182">
        <v>13</v>
      </c>
      <c r="E182">
        <v>15</v>
      </c>
      <c r="F182">
        <v>236</v>
      </c>
      <c r="G182">
        <v>2</v>
      </c>
      <c r="H182">
        <v>2</v>
      </c>
      <c r="I182">
        <v>0</v>
      </c>
      <c r="J182">
        <v>58</v>
      </c>
      <c r="K182" s="23">
        <v>18.149999999999999</v>
      </c>
      <c r="L182">
        <v>0</v>
      </c>
      <c r="M182">
        <v>27</v>
      </c>
      <c r="N182">
        <v>700</v>
      </c>
      <c r="O182">
        <v>2</v>
      </c>
      <c r="P182">
        <v>0</v>
      </c>
      <c r="Q182" s="23">
        <v>25.93</v>
      </c>
      <c r="R182">
        <v>0</v>
      </c>
      <c r="S182">
        <v>0</v>
      </c>
      <c r="T182">
        <v>0</v>
      </c>
      <c r="U182">
        <v>6</v>
      </c>
      <c r="V182">
        <v>0</v>
      </c>
      <c r="W182">
        <v>0</v>
      </c>
    </row>
    <row r="183" spans="1:23" hidden="1" x14ac:dyDescent="0.25">
      <c r="A183">
        <v>181</v>
      </c>
      <c r="B183" s="4" t="s">
        <v>878</v>
      </c>
      <c r="C183">
        <v>0</v>
      </c>
      <c r="D183">
        <v>2</v>
      </c>
      <c r="E183">
        <v>2</v>
      </c>
      <c r="F183">
        <v>2</v>
      </c>
      <c r="G183">
        <v>0</v>
      </c>
      <c r="H183">
        <v>0</v>
      </c>
      <c r="I183">
        <v>0</v>
      </c>
      <c r="J183">
        <v>1</v>
      </c>
      <c r="K183" s="23">
        <v>1</v>
      </c>
      <c r="L183">
        <v>0</v>
      </c>
      <c r="M183">
        <v>1</v>
      </c>
      <c r="N183">
        <v>26</v>
      </c>
      <c r="O183">
        <v>0</v>
      </c>
      <c r="P183">
        <v>0</v>
      </c>
      <c r="Q183" s="23">
        <v>26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</row>
    <row r="184" spans="1:23" x14ac:dyDescent="0.25">
      <c r="A184">
        <v>182</v>
      </c>
      <c r="B184" s="4" t="s">
        <v>735</v>
      </c>
      <c r="C184">
        <v>0</v>
      </c>
      <c r="D184">
        <v>141</v>
      </c>
      <c r="E184">
        <v>150</v>
      </c>
      <c r="F184">
        <v>3523</v>
      </c>
      <c r="G184">
        <v>6</v>
      </c>
      <c r="H184">
        <v>15</v>
      </c>
      <c r="I184">
        <v>3</v>
      </c>
      <c r="J184">
        <v>168</v>
      </c>
      <c r="K184" s="23">
        <v>24.47</v>
      </c>
      <c r="L184">
        <v>0</v>
      </c>
      <c r="M184">
        <v>228</v>
      </c>
      <c r="N184">
        <v>5980</v>
      </c>
      <c r="O184">
        <v>9</v>
      </c>
      <c r="P184">
        <v>0</v>
      </c>
      <c r="Q184" s="23">
        <v>26.23</v>
      </c>
      <c r="R184">
        <v>0</v>
      </c>
      <c r="S184">
        <v>0</v>
      </c>
      <c r="T184">
        <v>0</v>
      </c>
      <c r="U184">
        <v>91</v>
      </c>
      <c r="V184">
        <v>0</v>
      </c>
      <c r="W184">
        <v>8</v>
      </c>
    </row>
    <row r="185" spans="1:23" hidden="1" x14ac:dyDescent="0.25">
      <c r="A185">
        <v>183</v>
      </c>
      <c r="B185" s="4" t="s">
        <v>816</v>
      </c>
      <c r="C185">
        <v>0</v>
      </c>
      <c r="D185">
        <v>8</v>
      </c>
      <c r="E185">
        <v>9</v>
      </c>
      <c r="F185">
        <v>217</v>
      </c>
      <c r="G185">
        <v>0</v>
      </c>
      <c r="H185">
        <v>1</v>
      </c>
      <c r="I185">
        <v>0</v>
      </c>
      <c r="J185">
        <v>85</v>
      </c>
      <c r="K185" s="23">
        <v>24.11</v>
      </c>
      <c r="L185">
        <v>0</v>
      </c>
      <c r="M185">
        <v>10</v>
      </c>
      <c r="N185">
        <v>264</v>
      </c>
      <c r="O185">
        <v>0</v>
      </c>
      <c r="P185">
        <v>0</v>
      </c>
      <c r="Q185" s="23">
        <v>26.4</v>
      </c>
      <c r="R185">
        <v>0</v>
      </c>
      <c r="S185">
        <v>0</v>
      </c>
      <c r="T185">
        <v>0</v>
      </c>
      <c r="U185">
        <v>2</v>
      </c>
      <c r="V185">
        <v>0</v>
      </c>
      <c r="W185">
        <v>0</v>
      </c>
    </row>
    <row r="186" spans="1:23" hidden="1" x14ac:dyDescent="0.25">
      <c r="A186">
        <v>184</v>
      </c>
      <c r="B186" s="4" t="s">
        <v>761</v>
      </c>
      <c r="C186">
        <v>0</v>
      </c>
      <c r="D186">
        <v>8</v>
      </c>
      <c r="E186">
        <v>5</v>
      </c>
      <c r="F186">
        <v>18</v>
      </c>
      <c r="G186">
        <v>4</v>
      </c>
      <c r="H186">
        <v>0</v>
      </c>
      <c r="I186">
        <v>0</v>
      </c>
      <c r="J186">
        <v>8.1</v>
      </c>
      <c r="K186" s="23">
        <v>18</v>
      </c>
      <c r="L186">
        <v>0</v>
      </c>
      <c r="M186">
        <v>10</v>
      </c>
      <c r="N186">
        <v>267</v>
      </c>
      <c r="O186">
        <v>0</v>
      </c>
      <c r="P186">
        <v>0</v>
      </c>
      <c r="Q186" s="23">
        <v>26.7</v>
      </c>
      <c r="R186">
        <v>0</v>
      </c>
      <c r="S186">
        <v>0</v>
      </c>
      <c r="T186">
        <v>0</v>
      </c>
      <c r="U186">
        <v>1</v>
      </c>
      <c r="V186">
        <v>0</v>
      </c>
      <c r="W186">
        <v>0</v>
      </c>
    </row>
    <row r="187" spans="1:23" hidden="1" x14ac:dyDescent="0.25">
      <c r="A187">
        <v>185</v>
      </c>
      <c r="B187" s="4" t="s">
        <v>552</v>
      </c>
      <c r="C187">
        <v>3</v>
      </c>
      <c r="D187">
        <v>31</v>
      </c>
      <c r="E187">
        <v>28</v>
      </c>
      <c r="F187">
        <v>395</v>
      </c>
      <c r="G187">
        <v>0</v>
      </c>
      <c r="H187">
        <v>0</v>
      </c>
      <c r="I187">
        <v>1</v>
      </c>
      <c r="J187">
        <v>113</v>
      </c>
      <c r="K187" s="23">
        <v>14.11</v>
      </c>
      <c r="L187">
        <v>211.2</v>
      </c>
      <c r="M187">
        <v>35</v>
      </c>
      <c r="N187">
        <v>935</v>
      </c>
      <c r="O187">
        <v>0</v>
      </c>
      <c r="P187">
        <v>0</v>
      </c>
      <c r="Q187" s="23">
        <v>26.71</v>
      </c>
      <c r="R187">
        <v>36.21</v>
      </c>
      <c r="S187">
        <v>4.43</v>
      </c>
      <c r="T187">
        <v>3</v>
      </c>
      <c r="U187">
        <v>5</v>
      </c>
      <c r="V187">
        <v>0</v>
      </c>
      <c r="W187">
        <v>0</v>
      </c>
    </row>
    <row r="188" spans="1:23" hidden="1" x14ac:dyDescent="0.25">
      <c r="A188">
        <v>186</v>
      </c>
      <c r="B188" s="4" t="s">
        <v>623</v>
      </c>
      <c r="C188">
        <v>0</v>
      </c>
      <c r="D188">
        <v>26</v>
      </c>
      <c r="E188">
        <v>24</v>
      </c>
      <c r="F188">
        <v>327</v>
      </c>
      <c r="G188">
        <v>2</v>
      </c>
      <c r="H188">
        <v>3</v>
      </c>
      <c r="I188">
        <v>0</v>
      </c>
      <c r="J188">
        <v>56</v>
      </c>
      <c r="K188" s="23">
        <v>14.86</v>
      </c>
      <c r="L188">
        <v>0</v>
      </c>
      <c r="M188">
        <v>46</v>
      </c>
      <c r="N188">
        <v>1230</v>
      </c>
      <c r="O188">
        <v>2</v>
      </c>
      <c r="P188">
        <v>0</v>
      </c>
      <c r="Q188" s="23">
        <v>26.74</v>
      </c>
      <c r="R188">
        <v>0</v>
      </c>
      <c r="S188">
        <v>0</v>
      </c>
      <c r="T188">
        <v>0</v>
      </c>
      <c r="U188">
        <v>6</v>
      </c>
      <c r="V188">
        <v>0</v>
      </c>
      <c r="W188">
        <v>0</v>
      </c>
    </row>
    <row r="189" spans="1:23" hidden="1" x14ac:dyDescent="0.25">
      <c r="A189">
        <v>187</v>
      </c>
      <c r="B189" s="4" t="s">
        <v>568</v>
      </c>
      <c r="C189">
        <v>0</v>
      </c>
      <c r="D189">
        <v>25</v>
      </c>
      <c r="E189">
        <v>26</v>
      </c>
      <c r="F189">
        <v>318</v>
      </c>
      <c r="G189">
        <v>3</v>
      </c>
      <c r="H189">
        <v>0</v>
      </c>
      <c r="I189">
        <v>0</v>
      </c>
      <c r="J189">
        <v>44.1</v>
      </c>
      <c r="K189" s="23">
        <v>13.83</v>
      </c>
      <c r="L189">
        <v>0</v>
      </c>
      <c r="M189">
        <v>29</v>
      </c>
      <c r="N189">
        <v>782</v>
      </c>
      <c r="O189">
        <v>0</v>
      </c>
      <c r="P189">
        <v>0</v>
      </c>
      <c r="Q189" s="23">
        <v>26.97</v>
      </c>
      <c r="R189">
        <v>0</v>
      </c>
      <c r="S189">
        <v>0</v>
      </c>
      <c r="T189">
        <v>0</v>
      </c>
      <c r="U189">
        <v>3</v>
      </c>
      <c r="V189">
        <v>0</v>
      </c>
      <c r="W189">
        <v>0</v>
      </c>
    </row>
    <row r="190" spans="1:23" hidden="1" x14ac:dyDescent="0.25">
      <c r="A190">
        <v>188</v>
      </c>
      <c r="B190" s="4" t="s">
        <v>711</v>
      </c>
      <c r="C190">
        <v>0</v>
      </c>
      <c r="D190">
        <v>1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 s="23" t="e">
        <v>#DIV/0!</v>
      </c>
      <c r="L190">
        <v>0</v>
      </c>
      <c r="M190">
        <v>1</v>
      </c>
      <c r="N190">
        <v>27</v>
      </c>
      <c r="O190">
        <v>0</v>
      </c>
      <c r="P190">
        <v>0</v>
      </c>
      <c r="Q190" s="23">
        <v>27</v>
      </c>
      <c r="R190">
        <v>0</v>
      </c>
      <c r="S190">
        <v>0</v>
      </c>
      <c r="T190">
        <v>0</v>
      </c>
      <c r="U190">
        <v>2</v>
      </c>
      <c r="V190">
        <v>0</v>
      </c>
      <c r="W190">
        <v>0</v>
      </c>
    </row>
    <row r="191" spans="1:23" x14ac:dyDescent="0.25">
      <c r="A191">
        <v>189</v>
      </c>
      <c r="B191" s="4" t="s">
        <v>581</v>
      </c>
      <c r="C191">
        <v>0</v>
      </c>
      <c r="D191">
        <v>71</v>
      </c>
      <c r="E191">
        <v>51</v>
      </c>
      <c r="F191">
        <v>302</v>
      </c>
      <c r="G191">
        <v>17</v>
      </c>
      <c r="H191">
        <v>0</v>
      </c>
      <c r="I191">
        <v>0</v>
      </c>
      <c r="J191">
        <v>44</v>
      </c>
      <c r="K191">
        <v>8.8800000000000008</v>
      </c>
      <c r="L191">
        <v>0</v>
      </c>
      <c r="M191">
        <v>94</v>
      </c>
      <c r="N191">
        <v>2553</v>
      </c>
      <c r="O191">
        <v>0</v>
      </c>
      <c r="P191">
        <v>0</v>
      </c>
      <c r="Q191" s="23">
        <v>27.16</v>
      </c>
      <c r="R191">
        <v>0</v>
      </c>
      <c r="S191">
        <v>0</v>
      </c>
      <c r="T191">
        <v>0</v>
      </c>
      <c r="U191">
        <v>14</v>
      </c>
      <c r="V191">
        <v>0</v>
      </c>
      <c r="W191">
        <v>0</v>
      </c>
    </row>
    <row r="192" spans="1:23" hidden="1" x14ac:dyDescent="0.25">
      <c r="A192">
        <v>190</v>
      </c>
      <c r="B192" s="4" t="s">
        <v>832</v>
      </c>
      <c r="C192">
        <v>0</v>
      </c>
      <c r="D192">
        <v>4</v>
      </c>
      <c r="E192">
        <v>5</v>
      </c>
      <c r="F192">
        <v>9</v>
      </c>
      <c r="G192">
        <v>3</v>
      </c>
      <c r="H192">
        <v>0</v>
      </c>
      <c r="I192">
        <v>0</v>
      </c>
      <c r="J192">
        <v>6.1</v>
      </c>
      <c r="K192" s="23">
        <v>4.5</v>
      </c>
      <c r="L192">
        <v>0</v>
      </c>
      <c r="M192">
        <v>6</v>
      </c>
      <c r="N192">
        <v>163</v>
      </c>
      <c r="O192">
        <v>0</v>
      </c>
      <c r="P192">
        <v>0</v>
      </c>
      <c r="Q192" s="23">
        <v>27.17</v>
      </c>
      <c r="R192">
        <v>0</v>
      </c>
      <c r="S192">
        <v>0</v>
      </c>
      <c r="T192">
        <v>0</v>
      </c>
      <c r="U192">
        <v>1</v>
      </c>
      <c r="V192">
        <v>0</v>
      </c>
      <c r="W192">
        <v>0</v>
      </c>
    </row>
    <row r="193" spans="1:23" x14ac:dyDescent="0.25">
      <c r="A193">
        <v>191</v>
      </c>
      <c r="B193" s="2" t="s">
        <v>917</v>
      </c>
      <c r="C193">
        <v>0</v>
      </c>
      <c r="D193">
        <v>96</v>
      </c>
      <c r="E193">
        <v>98</v>
      </c>
      <c r="F193">
        <v>1569</v>
      </c>
      <c r="G193">
        <v>8</v>
      </c>
      <c r="H193">
        <v>4</v>
      </c>
      <c r="I193">
        <v>0</v>
      </c>
      <c r="J193">
        <v>69</v>
      </c>
      <c r="K193" s="23">
        <v>17.43</v>
      </c>
      <c r="L193">
        <v>0</v>
      </c>
      <c r="M193">
        <v>69</v>
      </c>
      <c r="N193">
        <v>1877</v>
      </c>
      <c r="O193">
        <v>1</v>
      </c>
      <c r="P193">
        <v>0</v>
      </c>
      <c r="Q193" s="23">
        <v>27.2</v>
      </c>
      <c r="R193">
        <v>0</v>
      </c>
      <c r="S193">
        <v>0</v>
      </c>
      <c r="T193">
        <v>0</v>
      </c>
      <c r="U193">
        <v>32</v>
      </c>
      <c r="V193">
        <v>0</v>
      </c>
      <c r="W193">
        <v>0</v>
      </c>
    </row>
    <row r="194" spans="1:23" hidden="1" x14ac:dyDescent="0.25">
      <c r="A194">
        <v>192</v>
      </c>
      <c r="B194" s="21" t="s">
        <v>737</v>
      </c>
      <c r="C194">
        <v>0</v>
      </c>
      <c r="D194">
        <v>12</v>
      </c>
      <c r="E194">
        <v>12</v>
      </c>
      <c r="F194">
        <v>241</v>
      </c>
      <c r="G194">
        <v>0</v>
      </c>
      <c r="H194">
        <v>1</v>
      </c>
      <c r="I194">
        <v>0</v>
      </c>
      <c r="J194">
        <v>76</v>
      </c>
      <c r="K194">
        <v>20.079999999999998</v>
      </c>
      <c r="L194">
        <v>0</v>
      </c>
      <c r="M194">
        <v>18</v>
      </c>
      <c r="N194">
        <v>492</v>
      </c>
      <c r="O194">
        <v>0</v>
      </c>
      <c r="P194">
        <v>0</v>
      </c>
      <c r="Q194">
        <v>27.33</v>
      </c>
      <c r="R194">
        <v>0</v>
      </c>
      <c r="S194">
        <v>0</v>
      </c>
      <c r="T194">
        <v>0</v>
      </c>
      <c r="U194">
        <v>11</v>
      </c>
      <c r="V194">
        <v>0</v>
      </c>
      <c r="W194">
        <v>0</v>
      </c>
    </row>
    <row r="195" spans="1:23" hidden="1" x14ac:dyDescent="0.25">
      <c r="A195">
        <v>193</v>
      </c>
      <c r="B195" s="4" t="s">
        <v>652</v>
      </c>
      <c r="C195">
        <v>0</v>
      </c>
      <c r="D195">
        <v>38</v>
      </c>
      <c r="E195">
        <v>36</v>
      </c>
      <c r="F195">
        <v>425</v>
      </c>
      <c r="G195">
        <v>7</v>
      </c>
      <c r="H195">
        <v>0</v>
      </c>
      <c r="I195">
        <v>0</v>
      </c>
      <c r="J195">
        <v>45</v>
      </c>
      <c r="K195" s="23">
        <v>14.66</v>
      </c>
      <c r="L195">
        <v>0</v>
      </c>
      <c r="M195">
        <v>16</v>
      </c>
      <c r="N195">
        <v>439</v>
      </c>
      <c r="O195">
        <v>1</v>
      </c>
      <c r="P195">
        <v>0</v>
      </c>
      <c r="Q195" s="23">
        <v>27.44</v>
      </c>
      <c r="R195">
        <v>0</v>
      </c>
      <c r="S195">
        <v>0</v>
      </c>
      <c r="T195">
        <v>0</v>
      </c>
      <c r="U195">
        <v>14</v>
      </c>
      <c r="V195">
        <v>0</v>
      </c>
      <c r="W195">
        <v>0</v>
      </c>
    </row>
    <row r="196" spans="1:23" hidden="1" x14ac:dyDescent="0.25">
      <c r="A196">
        <v>194</v>
      </c>
      <c r="B196" s="4" t="s">
        <v>812</v>
      </c>
      <c r="C196">
        <v>0</v>
      </c>
      <c r="D196">
        <v>9</v>
      </c>
      <c r="E196">
        <v>4</v>
      </c>
      <c r="F196">
        <v>74</v>
      </c>
      <c r="G196">
        <v>2</v>
      </c>
      <c r="H196">
        <v>0</v>
      </c>
      <c r="I196">
        <v>0</v>
      </c>
      <c r="J196">
        <v>23</v>
      </c>
      <c r="K196">
        <v>37</v>
      </c>
      <c r="L196">
        <v>0</v>
      </c>
      <c r="M196">
        <v>14</v>
      </c>
      <c r="N196">
        <v>387</v>
      </c>
      <c r="O196">
        <v>0</v>
      </c>
      <c r="P196">
        <v>0</v>
      </c>
      <c r="Q196" s="23">
        <v>27.64</v>
      </c>
      <c r="R196">
        <v>0</v>
      </c>
      <c r="S196">
        <v>0</v>
      </c>
      <c r="T196">
        <v>0</v>
      </c>
      <c r="U196">
        <v>4</v>
      </c>
      <c r="V196">
        <v>0</v>
      </c>
      <c r="W196">
        <v>0</v>
      </c>
    </row>
    <row r="197" spans="1:23" hidden="1" x14ac:dyDescent="0.25">
      <c r="A197">
        <v>195</v>
      </c>
      <c r="B197" s="4" t="s">
        <v>626</v>
      </c>
      <c r="C197">
        <v>0</v>
      </c>
      <c r="D197">
        <v>41</v>
      </c>
      <c r="E197">
        <v>36</v>
      </c>
      <c r="F197">
        <v>483</v>
      </c>
      <c r="G197">
        <v>3</v>
      </c>
      <c r="H197">
        <v>3</v>
      </c>
      <c r="I197">
        <v>0</v>
      </c>
      <c r="J197">
        <v>89</v>
      </c>
      <c r="K197" s="23">
        <v>14.64</v>
      </c>
      <c r="L197">
        <v>0</v>
      </c>
      <c r="M197">
        <v>18</v>
      </c>
      <c r="N197">
        <v>499</v>
      </c>
      <c r="O197">
        <v>0</v>
      </c>
      <c r="P197">
        <v>0</v>
      </c>
      <c r="Q197" s="23">
        <v>27.72</v>
      </c>
      <c r="R197">
        <v>0</v>
      </c>
      <c r="S197">
        <v>0</v>
      </c>
      <c r="T197">
        <v>0</v>
      </c>
      <c r="U197">
        <v>27</v>
      </c>
      <c r="V197">
        <v>0</v>
      </c>
      <c r="W197">
        <v>2</v>
      </c>
    </row>
    <row r="198" spans="1:23" hidden="1" x14ac:dyDescent="0.25">
      <c r="A198">
        <v>196</v>
      </c>
      <c r="B198" s="4" t="s">
        <v>667</v>
      </c>
      <c r="C198">
        <v>0</v>
      </c>
      <c r="D198">
        <v>12</v>
      </c>
      <c r="E198">
        <v>11</v>
      </c>
      <c r="F198">
        <v>128</v>
      </c>
      <c r="G198">
        <v>0</v>
      </c>
      <c r="H198">
        <v>0</v>
      </c>
      <c r="I198">
        <v>0</v>
      </c>
      <c r="J198">
        <v>49</v>
      </c>
      <c r="K198" s="23">
        <v>11.64</v>
      </c>
      <c r="L198">
        <v>0</v>
      </c>
      <c r="M198">
        <v>13</v>
      </c>
      <c r="N198">
        <v>361</v>
      </c>
      <c r="O198">
        <v>0</v>
      </c>
      <c r="P198">
        <v>0</v>
      </c>
      <c r="Q198" s="23">
        <v>27.77</v>
      </c>
      <c r="R198">
        <v>0</v>
      </c>
      <c r="S198">
        <v>0</v>
      </c>
      <c r="T198">
        <v>0</v>
      </c>
      <c r="U198">
        <v>6</v>
      </c>
      <c r="V198">
        <v>0</v>
      </c>
      <c r="W198">
        <v>0</v>
      </c>
    </row>
    <row r="199" spans="1:23" hidden="1" x14ac:dyDescent="0.25">
      <c r="A199">
        <v>197</v>
      </c>
      <c r="B199" s="4" t="s">
        <v>648</v>
      </c>
      <c r="C199">
        <v>0</v>
      </c>
      <c r="D199">
        <v>23</v>
      </c>
      <c r="E199">
        <v>31</v>
      </c>
      <c r="F199">
        <v>427</v>
      </c>
      <c r="G199">
        <v>2</v>
      </c>
      <c r="H199">
        <v>0</v>
      </c>
      <c r="I199">
        <v>0</v>
      </c>
      <c r="J199">
        <v>48</v>
      </c>
      <c r="K199" s="23">
        <v>14.72</v>
      </c>
      <c r="L199">
        <v>0</v>
      </c>
      <c r="M199">
        <v>20</v>
      </c>
      <c r="N199">
        <v>557</v>
      </c>
      <c r="O199">
        <v>0</v>
      </c>
      <c r="P199">
        <v>0</v>
      </c>
      <c r="Q199" s="23">
        <v>27.85</v>
      </c>
      <c r="R199">
        <v>0</v>
      </c>
      <c r="S199">
        <v>0</v>
      </c>
      <c r="T199">
        <v>0</v>
      </c>
      <c r="U199">
        <v>6</v>
      </c>
      <c r="V199">
        <v>0</v>
      </c>
      <c r="W199">
        <v>0</v>
      </c>
    </row>
    <row r="200" spans="1:23" hidden="1" x14ac:dyDescent="0.25">
      <c r="A200">
        <v>198</v>
      </c>
      <c r="B200" s="4" t="s">
        <v>653</v>
      </c>
      <c r="C200">
        <v>0</v>
      </c>
      <c r="D200">
        <v>5</v>
      </c>
      <c r="E200">
        <v>5</v>
      </c>
      <c r="F200">
        <v>31</v>
      </c>
      <c r="G200">
        <v>2</v>
      </c>
      <c r="H200">
        <v>0</v>
      </c>
      <c r="I200">
        <v>0</v>
      </c>
      <c r="J200">
        <v>23.1</v>
      </c>
      <c r="K200" s="23">
        <v>10.33</v>
      </c>
      <c r="L200">
        <v>0</v>
      </c>
      <c r="M200">
        <v>1</v>
      </c>
      <c r="N200">
        <v>28</v>
      </c>
      <c r="O200">
        <v>0</v>
      </c>
      <c r="P200">
        <v>0</v>
      </c>
      <c r="Q200" s="23">
        <v>28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</row>
    <row r="201" spans="1:23" hidden="1" x14ac:dyDescent="0.25">
      <c r="A201">
        <v>199</v>
      </c>
      <c r="B201" s="4" t="s">
        <v>859</v>
      </c>
      <c r="C201">
        <v>0</v>
      </c>
      <c r="D201">
        <v>7</v>
      </c>
      <c r="E201">
        <v>4</v>
      </c>
      <c r="F201">
        <v>48</v>
      </c>
      <c r="G201">
        <v>2</v>
      </c>
      <c r="H201">
        <v>0</v>
      </c>
      <c r="I201">
        <v>0</v>
      </c>
      <c r="J201">
        <v>23</v>
      </c>
      <c r="K201" s="23">
        <v>24</v>
      </c>
      <c r="L201">
        <v>0</v>
      </c>
      <c r="M201">
        <v>6</v>
      </c>
      <c r="N201">
        <v>169</v>
      </c>
      <c r="O201">
        <v>0</v>
      </c>
      <c r="P201">
        <v>0</v>
      </c>
      <c r="Q201" s="23">
        <v>28.17</v>
      </c>
      <c r="R201">
        <v>0</v>
      </c>
      <c r="S201">
        <v>0</v>
      </c>
      <c r="T201">
        <v>0</v>
      </c>
      <c r="U201">
        <v>4</v>
      </c>
      <c r="V201">
        <v>0</v>
      </c>
      <c r="W201">
        <v>0</v>
      </c>
    </row>
    <row r="202" spans="1:23" hidden="1" x14ac:dyDescent="0.25">
      <c r="A202">
        <v>200</v>
      </c>
      <c r="B202" s="4" t="s">
        <v>886</v>
      </c>
      <c r="C202">
        <v>0</v>
      </c>
      <c r="D202">
        <v>200</v>
      </c>
      <c r="E202">
        <v>208</v>
      </c>
      <c r="F202">
        <v>3133</v>
      </c>
      <c r="G202">
        <v>56</v>
      </c>
      <c r="H202">
        <v>11</v>
      </c>
      <c r="I202">
        <v>2</v>
      </c>
      <c r="J202">
        <v>132</v>
      </c>
      <c r="K202" s="23">
        <v>20.61</v>
      </c>
      <c r="L202">
        <v>0</v>
      </c>
      <c r="M202">
        <v>4</v>
      </c>
      <c r="N202">
        <v>113</v>
      </c>
      <c r="O202">
        <v>0</v>
      </c>
      <c r="P202">
        <v>0</v>
      </c>
      <c r="Q202" s="23">
        <v>28.25</v>
      </c>
      <c r="R202">
        <v>0</v>
      </c>
      <c r="S202">
        <v>0</v>
      </c>
      <c r="T202">
        <v>0</v>
      </c>
      <c r="U202">
        <v>146</v>
      </c>
      <c r="V202">
        <v>0</v>
      </c>
      <c r="W202">
        <v>187</v>
      </c>
    </row>
    <row r="203" spans="1:23" hidden="1" x14ac:dyDescent="0.25">
      <c r="A203">
        <v>201</v>
      </c>
      <c r="B203" s="21" t="s">
        <v>821</v>
      </c>
      <c r="C203">
        <v>0</v>
      </c>
      <c r="D203">
        <v>74</v>
      </c>
      <c r="E203">
        <v>68</v>
      </c>
      <c r="F203">
        <v>1158</v>
      </c>
      <c r="G203">
        <v>10</v>
      </c>
      <c r="H203">
        <v>3</v>
      </c>
      <c r="I203">
        <v>0</v>
      </c>
      <c r="J203">
        <v>63.1</v>
      </c>
      <c r="K203" s="23">
        <v>19.97</v>
      </c>
      <c r="L203">
        <v>0</v>
      </c>
      <c r="M203">
        <v>47</v>
      </c>
      <c r="N203">
        <v>1341</v>
      </c>
      <c r="O203">
        <v>0</v>
      </c>
      <c r="P203">
        <v>0</v>
      </c>
      <c r="Q203" s="23">
        <v>28.53</v>
      </c>
      <c r="R203">
        <v>0</v>
      </c>
      <c r="S203">
        <v>0</v>
      </c>
      <c r="T203">
        <v>0</v>
      </c>
      <c r="U203">
        <v>17</v>
      </c>
      <c r="V203">
        <v>0</v>
      </c>
      <c r="W203">
        <v>0</v>
      </c>
    </row>
    <row r="204" spans="1:23" hidden="1" x14ac:dyDescent="0.25">
      <c r="A204">
        <v>202</v>
      </c>
      <c r="B204" s="4" t="s">
        <v>674</v>
      </c>
      <c r="C204">
        <v>0</v>
      </c>
      <c r="D204">
        <v>123</v>
      </c>
      <c r="E204">
        <v>138</v>
      </c>
      <c r="F204">
        <v>3078</v>
      </c>
      <c r="G204">
        <v>16</v>
      </c>
      <c r="H204">
        <v>15</v>
      </c>
      <c r="I204">
        <v>1</v>
      </c>
      <c r="J204">
        <v>109.1</v>
      </c>
      <c r="K204" s="23">
        <v>25.23</v>
      </c>
      <c r="L204">
        <v>0</v>
      </c>
      <c r="M204">
        <v>27</v>
      </c>
      <c r="N204">
        <v>772</v>
      </c>
      <c r="O204">
        <v>1</v>
      </c>
      <c r="P204">
        <v>0</v>
      </c>
      <c r="Q204" s="23">
        <v>28.59</v>
      </c>
      <c r="R204">
        <v>0</v>
      </c>
      <c r="S204">
        <v>0</v>
      </c>
      <c r="T204">
        <v>0</v>
      </c>
      <c r="U204">
        <v>127</v>
      </c>
      <c r="V204">
        <v>0</v>
      </c>
      <c r="W204">
        <v>6</v>
      </c>
    </row>
    <row r="205" spans="1:23" hidden="1" x14ac:dyDescent="0.25">
      <c r="A205">
        <v>203</v>
      </c>
      <c r="B205" s="4" t="s">
        <v>479</v>
      </c>
      <c r="C205">
        <v>3</v>
      </c>
      <c r="D205">
        <v>45</v>
      </c>
      <c r="E205">
        <v>35</v>
      </c>
      <c r="F205">
        <v>371</v>
      </c>
      <c r="G205">
        <v>12</v>
      </c>
      <c r="H205">
        <v>2</v>
      </c>
      <c r="I205">
        <v>0</v>
      </c>
      <c r="J205">
        <v>93.1</v>
      </c>
      <c r="K205" s="23">
        <v>16.13</v>
      </c>
      <c r="L205">
        <v>222.60000000000002</v>
      </c>
      <c r="M205">
        <v>37</v>
      </c>
      <c r="N205">
        <v>1070</v>
      </c>
      <c r="O205">
        <v>0</v>
      </c>
      <c r="P205">
        <v>0</v>
      </c>
      <c r="Q205" s="23">
        <v>28.92</v>
      </c>
      <c r="R205">
        <v>36.1</v>
      </c>
      <c r="S205">
        <v>4.8099999999999996</v>
      </c>
      <c r="T205">
        <v>3</v>
      </c>
      <c r="U205">
        <v>17</v>
      </c>
      <c r="V205">
        <v>0</v>
      </c>
      <c r="W205">
        <v>0</v>
      </c>
    </row>
    <row r="206" spans="1:23" hidden="1" x14ac:dyDescent="0.25">
      <c r="A206">
        <v>204</v>
      </c>
      <c r="B206" s="4" t="s">
        <v>885</v>
      </c>
      <c r="C206">
        <v>0</v>
      </c>
      <c r="D206">
        <v>20</v>
      </c>
      <c r="E206">
        <v>16</v>
      </c>
      <c r="F206">
        <v>107</v>
      </c>
      <c r="G206">
        <v>4</v>
      </c>
      <c r="H206">
        <v>0</v>
      </c>
      <c r="I206">
        <v>0</v>
      </c>
      <c r="J206">
        <v>25</v>
      </c>
      <c r="K206" s="23">
        <v>8.92</v>
      </c>
      <c r="L206">
        <v>0</v>
      </c>
      <c r="M206">
        <v>9</v>
      </c>
      <c r="N206">
        <v>262</v>
      </c>
      <c r="O206">
        <v>0</v>
      </c>
      <c r="P206">
        <v>0</v>
      </c>
      <c r="Q206" s="23">
        <v>29.11</v>
      </c>
      <c r="R206">
        <v>0</v>
      </c>
      <c r="S206">
        <v>0</v>
      </c>
      <c r="T206">
        <v>0</v>
      </c>
      <c r="U206">
        <v>12</v>
      </c>
      <c r="V206">
        <v>0</v>
      </c>
      <c r="W206">
        <v>0</v>
      </c>
    </row>
    <row r="207" spans="1:23" hidden="1" x14ac:dyDescent="0.25">
      <c r="A207">
        <v>205</v>
      </c>
      <c r="B207" s="4" t="s">
        <v>723</v>
      </c>
      <c r="C207">
        <v>0</v>
      </c>
      <c r="D207">
        <v>22</v>
      </c>
      <c r="E207">
        <v>24</v>
      </c>
      <c r="F207">
        <v>640</v>
      </c>
      <c r="G207">
        <v>0</v>
      </c>
      <c r="H207">
        <v>4</v>
      </c>
      <c r="I207">
        <v>1</v>
      </c>
      <c r="J207">
        <v>100</v>
      </c>
      <c r="K207" s="23">
        <v>26.67</v>
      </c>
      <c r="L207">
        <v>0</v>
      </c>
      <c r="M207">
        <v>6</v>
      </c>
      <c r="N207">
        <v>175</v>
      </c>
      <c r="O207">
        <v>0</v>
      </c>
      <c r="P207">
        <v>0</v>
      </c>
      <c r="Q207" s="23">
        <v>29.17</v>
      </c>
      <c r="R207">
        <v>0</v>
      </c>
      <c r="S207">
        <v>0</v>
      </c>
      <c r="T207">
        <v>0</v>
      </c>
      <c r="U207">
        <v>11</v>
      </c>
      <c r="V207">
        <v>0</v>
      </c>
      <c r="W207">
        <v>0</v>
      </c>
    </row>
    <row r="208" spans="1:23" hidden="1" x14ac:dyDescent="0.25">
      <c r="A208">
        <v>206</v>
      </c>
      <c r="B208" s="4" t="s">
        <v>628</v>
      </c>
      <c r="C208">
        <v>0</v>
      </c>
      <c r="D208">
        <v>41</v>
      </c>
      <c r="E208">
        <v>43</v>
      </c>
      <c r="F208">
        <v>322</v>
      </c>
      <c r="G208">
        <v>10</v>
      </c>
      <c r="H208">
        <v>0</v>
      </c>
      <c r="I208">
        <v>0</v>
      </c>
      <c r="J208">
        <v>42.1</v>
      </c>
      <c r="K208" s="23">
        <v>9.76</v>
      </c>
      <c r="L208">
        <v>0</v>
      </c>
      <c r="M208">
        <v>41</v>
      </c>
      <c r="N208">
        <v>1197</v>
      </c>
      <c r="O208">
        <v>0</v>
      </c>
      <c r="P208">
        <v>0</v>
      </c>
      <c r="Q208" s="23">
        <v>29.2</v>
      </c>
      <c r="R208">
        <v>0</v>
      </c>
      <c r="S208">
        <v>0</v>
      </c>
      <c r="T208">
        <v>0</v>
      </c>
      <c r="U208">
        <v>9</v>
      </c>
      <c r="V208">
        <v>0</v>
      </c>
      <c r="W208">
        <v>0</v>
      </c>
    </row>
    <row r="209" spans="1:23" hidden="1" x14ac:dyDescent="0.25">
      <c r="A209">
        <v>207</v>
      </c>
      <c r="B209" s="4" t="s">
        <v>603</v>
      </c>
      <c r="C209">
        <v>0</v>
      </c>
      <c r="D209">
        <v>9</v>
      </c>
      <c r="E209">
        <v>12</v>
      </c>
      <c r="F209">
        <v>205</v>
      </c>
      <c r="G209">
        <v>1</v>
      </c>
      <c r="H209">
        <v>1</v>
      </c>
      <c r="I209">
        <v>0</v>
      </c>
      <c r="J209">
        <v>54</v>
      </c>
      <c r="K209" s="23">
        <v>18.64</v>
      </c>
      <c r="L209">
        <v>0</v>
      </c>
      <c r="M209">
        <v>3</v>
      </c>
      <c r="N209">
        <v>88</v>
      </c>
      <c r="O209">
        <v>0</v>
      </c>
      <c r="P209">
        <v>0</v>
      </c>
      <c r="Q209" s="23">
        <v>29.33</v>
      </c>
      <c r="R209">
        <v>0</v>
      </c>
      <c r="S209">
        <v>0</v>
      </c>
      <c r="T209">
        <v>0</v>
      </c>
      <c r="U209">
        <v>4</v>
      </c>
      <c r="V209">
        <v>0</v>
      </c>
      <c r="W209">
        <v>0</v>
      </c>
    </row>
    <row r="210" spans="1:23" x14ac:dyDescent="0.25">
      <c r="A210">
        <v>208</v>
      </c>
      <c r="B210" s="4" t="s">
        <v>924</v>
      </c>
      <c r="C210">
        <v>0</v>
      </c>
      <c r="D210">
        <v>50</v>
      </c>
      <c r="E210">
        <v>47</v>
      </c>
      <c r="F210">
        <v>169</v>
      </c>
      <c r="G210">
        <v>14</v>
      </c>
      <c r="H210">
        <v>0</v>
      </c>
      <c r="I210">
        <v>0</v>
      </c>
      <c r="J210">
        <v>26.1</v>
      </c>
      <c r="K210" s="23">
        <v>5.12</v>
      </c>
      <c r="L210">
        <v>0</v>
      </c>
      <c r="M210">
        <v>69</v>
      </c>
      <c r="N210">
        <v>2032</v>
      </c>
      <c r="O210">
        <v>1</v>
      </c>
      <c r="P210">
        <v>0</v>
      </c>
      <c r="Q210" s="23">
        <v>29.45</v>
      </c>
      <c r="R210">
        <v>0</v>
      </c>
      <c r="S210">
        <v>0</v>
      </c>
      <c r="T210">
        <v>0</v>
      </c>
      <c r="U210">
        <v>15</v>
      </c>
      <c r="V210">
        <v>0</v>
      </c>
      <c r="W210">
        <v>0</v>
      </c>
    </row>
    <row r="211" spans="1:23" hidden="1" x14ac:dyDescent="0.25">
      <c r="A211">
        <v>209</v>
      </c>
      <c r="B211" s="4" t="s">
        <v>559</v>
      </c>
      <c r="C211">
        <v>0</v>
      </c>
      <c r="D211">
        <v>8</v>
      </c>
      <c r="E211">
        <v>7</v>
      </c>
      <c r="F211">
        <v>39</v>
      </c>
      <c r="G211">
        <v>0</v>
      </c>
      <c r="H211">
        <v>0</v>
      </c>
      <c r="I211">
        <v>0</v>
      </c>
      <c r="J211">
        <v>18</v>
      </c>
      <c r="K211">
        <v>5.57</v>
      </c>
      <c r="L211">
        <v>0</v>
      </c>
      <c r="M211">
        <v>11</v>
      </c>
      <c r="N211">
        <v>325</v>
      </c>
      <c r="O211">
        <v>0</v>
      </c>
      <c r="P211">
        <v>0</v>
      </c>
      <c r="Q211" s="23">
        <v>29.55</v>
      </c>
      <c r="R211">
        <v>0</v>
      </c>
      <c r="S211">
        <v>0</v>
      </c>
      <c r="T211">
        <v>0</v>
      </c>
      <c r="U211">
        <v>2</v>
      </c>
      <c r="V211">
        <v>0</v>
      </c>
      <c r="W211">
        <v>0</v>
      </c>
    </row>
    <row r="212" spans="1:23" hidden="1" x14ac:dyDescent="0.25">
      <c r="A212">
        <v>210</v>
      </c>
      <c r="B212" s="4" t="s">
        <v>955</v>
      </c>
      <c r="C212">
        <v>0</v>
      </c>
      <c r="D212">
        <v>17</v>
      </c>
      <c r="E212">
        <v>20</v>
      </c>
      <c r="F212">
        <v>347</v>
      </c>
      <c r="G212">
        <v>3</v>
      </c>
      <c r="H212">
        <v>2</v>
      </c>
      <c r="I212">
        <v>0</v>
      </c>
      <c r="J212">
        <v>69</v>
      </c>
      <c r="K212" s="23">
        <v>20.41</v>
      </c>
      <c r="L212">
        <v>0</v>
      </c>
      <c r="M212">
        <v>1</v>
      </c>
      <c r="N212">
        <v>30</v>
      </c>
      <c r="O212">
        <v>0</v>
      </c>
      <c r="P212">
        <v>0</v>
      </c>
      <c r="Q212" s="23">
        <v>30</v>
      </c>
      <c r="R212">
        <v>0</v>
      </c>
      <c r="S212">
        <v>0</v>
      </c>
      <c r="T212">
        <v>0</v>
      </c>
      <c r="U212">
        <v>17</v>
      </c>
      <c r="V212">
        <v>0</v>
      </c>
      <c r="W212">
        <v>0</v>
      </c>
    </row>
    <row r="213" spans="1:23" hidden="1" x14ac:dyDescent="0.25">
      <c r="A213">
        <v>211</v>
      </c>
      <c r="B213" s="2" t="s">
        <v>666</v>
      </c>
      <c r="C213">
        <v>0</v>
      </c>
      <c r="D213">
        <v>10</v>
      </c>
      <c r="E213">
        <v>14</v>
      </c>
      <c r="F213">
        <v>97</v>
      </c>
      <c r="G213">
        <v>1</v>
      </c>
      <c r="H213">
        <v>0</v>
      </c>
      <c r="I213">
        <v>0</v>
      </c>
      <c r="J213">
        <v>22</v>
      </c>
      <c r="K213" s="23">
        <v>7.46</v>
      </c>
      <c r="L213">
        <v>0</v>
      </c>
      <c r="M213">
        <v>5</v>
      </c>
      <c r="N213">
        <v>150</v>
      </c>
      <c r="O213">
        <v>0</v>
      </c>
      <c r="P213">
        <v>0</v>
      </c>
      <c r="Q213" s="23">
        <v>30</v>
      </c>
      <c r="R213">
        <v>0</v>
      </c>
      <c r="S213">
        <v>0</v>
      </c>
      <c r="T213">
        <v>0</v>
      </c>
      <c r="U213">
        <v>7</v>
      </c>
      <c r="V213">
        <v>0</v>
      </c>
      <c r="W213">
        <v>0</v>
      </c>
    </row>
    <row r="214" spans="1:23" hidden="1" x14ac:dyDescent="0.25">
      <c r="A214">
        <v>212</v>
      </c>
      <c r="B214" s="4" t="s">
        <v>817</v>
      </c>
      <c r="C214">
        <v>0</v>
      </c>
      <c r="D214">
        <v>45</v>
      </c>
      <c r="E214">
        <v>48</v>
      </c>
      <c r="F214">
        <v>1156</v>
      </c>
      <c r="G214">
        <v>3</v>
      </c>
      <c r="H214">
        <v>9</v>
      </c>
      <c r="I214">
        <v>0</v>
      </c>
      <c r="J214">
        <v>90</v>
      </c>
      <c r="K214" s="23">
        <v>25.69</v>
      </c>
      <c r="L214">
        <v>0</v>
      </c>
      <c r="M214">
        <v>34</v>
      </c>
      <c r="N214">
        <v>1027</v>
      </c>
      <c r="O214">
        <v>0</v>
      </c>
      <c r="P214">
        <v>0</v>
      </c>
      <c r="Q214" s="23">
        <v>30.21</v>
      </c>
      <c r="R214">
        <v>0</v>
      </c>
      <c r="S214">
        <v>0</v>
      </c>
      <c r="T214">
        <v>0</v>
      </c>
      <c r="U214">
        <v>22</v>
      </c>
      <c r="V214">
        <v>0</v>
      </c>
      <c r="W214">
        <v>0</v>
      </c>
    </row>
    <row r="215" spans="1:23" hidden="1" x14ac:dyDescent="0.25">
      <c r="A215">
        <v>213</v>
      </c>
      <c r="B215" s="4" t="s">
        <v>576</v>
      </c>
      <c r="C215">
        <v>0</v>
      </c>
      <c r="D215">
        <v>11</v>
      </c>
      <c r="E215">
        <v>10</v>
      </c>
      <c r="F215">
        <v>57</v>
      </c>
      <c r="G215">
        <v>1</v>
      </c>
      <c r="H215">
        <v>0</v>
      </c>
      <c r="I215">
        <v>0</v>
      </c>
      <c r="J215">
        <v>18</v>
      </c>
      <c r="K215" s="23">
        <v>6.33</v>
      </c>
      <c r="L215">
        <v>0</v>
      </c>
      <c r="M215">
        <v>14</v>
      </c>
      <c r="N215">
        <v>424</v>
      </c>
      <c r="O215">
        <v>0</v>
      </c>
      <c r="P215">
        <v>0</v>
      </c>
      <c r="Q215" s="23">
        <v>30.29</v>
      </c>
      <c r="R215">
        <v>0</v>
      </c>
      <c r="S215">
        <v>0</v>
      </c>
      <c r="T215">
        <v>0</v>
      </c>
      <c r="U215">
        <v>3</v>
      </c>
      <c r="V215">
        <v>0</v>
      </c>
      <c r="W215">
        <v>0</v>
      </c>
    </row>
    <row r="216" spans="1:23" hidden="1" x14ac:dyDescent="0.25">
      <c r="A216">
        <v>214</v>
      </c>
      <c r="B216" s="4" t="s">
        <v>592</v>
      </c>
      <c r="C216">
        <v>0</v>
      </c>
      <c r="D216">
        <v>16</v>
      </c>
      <c r="E216">
        <v>14</v>
      </c>
      <c r="F216">
        <v>201</v>
      </c>
      <c r="G216">
        <v>0</v>
      </c>
      <c r="H216">
        <v>0</v>
      </c>
      <c r="I216">
        <v>0</v>
      </c>
      <c r="J216">
        <v>44</v>
      </c>
      <c r="K216" s="23">
        <v>14.36</v>
      </c>
      <c r="L216">
        <v>0</v>
      </c>
      <c r="M216">
        <v>3</v>
      </c>
      <c r="N216">
        <v>93</v>
      </c>
      <c r="O216">
        <v>0</v>
      </c>
      <c r="P216">
        <v>0</v>
      </c>
      <c r="Q216" s="23">
        <v>31</v>
      </c>
      <c r="R216">
        <v>0</v>
      </c>
      <c r="S216">
        <v>0</v>
      </c>
      <c r="T216">
        <v>0</v>
      </c>
      <c r="U216">
        <v>5</v>
      </c>
      <c r="V216">
        <v>0</v>
      </c>
      <c r="W216">
        <v>0</v>
      </c>
    </row>
    <row r="217" spans="1:23" hidden="1" x14ac:dyDescent="0.25">
      <c r="A217">
        <v>215</v>
      </c>
      <c r="B217" s="4" t="s">
        <v>668</v>
      </c>
      <c r="C217">
        <v>0</v>
      </c>
      <c r="D217">
        <v>1</v>
      </c>
      <c r="E217">
        <v>1</v>
      </c>
      <c r="F217">
        <v>0</v>
      </c>
      <c r="G217">
        <v>0</v>
      </c>
      <c r="H217">
        <v>0</v>
      </c>
      <c r="I217">
        <v>0</v>
      </c>
      <c r="J217">
        <v>0</v>
      </c>
      <c r="K217" s="23">
        <v>0</v>
      </c>
      <c r="L217">
        <v>0</v>
      </c>
      <c r="M217">
        <v>1</v>
      </c>
      <c r="N217">
        <v>31</v>
      </c>
      <c r="O217">
        <v>0</v>
      </c>
      <c r="P217">
        <v>0</v>
      </c>
      <c r="Q217" s="23">
        <v>31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</row>
    <row r="218" spans="1:23" hidden="1" x14ac:dyDescent="0.25">
      <c r="A218">
        <v>216</v>
      </c>
      <c r="B218" s="21" t="s">
        <v>790</v>
      </c>
      <c r="C218">
        <v>0</v>
      </c>
      <c r="D218">
        <v>10</v>
      </c>
      <c r="E218">
        <v>14</v>
      </c>
      <c r="F218">
        <v>75</v>
      </c>
      <c r="G218">
        <v>1</v>
      </c>
      <c r="H218">
        <v>0</v>
      </c>
      <c r="I218">
        <v>0</v>
      </c>
      <c r="J218">
        <v>19</v>
      </c>
      <c r="K218">
        <v>5.77</v>
      </c>
      <c r="L218">
        <v>0</v>
      </c>
      <c r="M218">
        <v>2</v>
      </c>
      <c r="N218">
        <v>62</v>
      </c>
      <c r="O218">
        <v>0</v>
      </c>
      <c r="P218">
        <v>0</v>
      </c>
      <c r="Q218">
        <v>31</v>
      </c>
      <c r="R218">
        <v>0</v>
      </c>
      <c r="S218">
        <v>0</v>
      </c>
      <c r="T218">
        <v>0</v>
      </c>
      <c r="U218">
        <v>2</v>
      </c>
      <c r="V218">
        <v>0</v>
      </c>
      <c r="W218">
        <v>0</v>
      </c>
    </row>
    <row r="219" spans="1:23" hidden="1" x14ac:dyDescent="0.25">
      <c r="A219">
        <v>217</v>
      </c>
      <c r="B219" s="4" t="s">
        <v>732</v>
      </c>
      <c r="C219">
        <v>0</v>
      </c>
      <c r="D219">
        <v>46</v>
      </c>
      <c r="E219">
        <v>43</v>
      </c>
      <c r="F219">
        <v>1197</v>
      </c>
      <c r="G219">
        <v>9</v>
      </c>
      <c r="H219">
        <v>7</v>
      </c>
      <c r="I219">
        <v>1</v>
      </c>
      <c r="J219">
        <v>118.1</v>
      </c>
      <c r="K219" s="23">
        <v>35.21</v>
      </c>
      <c r="L219">
        <v>0</v>
      </c>
      <c r="M219">
        <v>8</v>
      </c>
      <c r="N219">
        <v>249</v>
      </c>
      <c r="O219">
        <v>0</v>
      </c>
      <c r="P219">
        <v>0</v>
      </c>
      <c r="Q219" s="23">
        <v>31.13</v>
      </c>
      <c r="R219">
        <v>0</v>
      </c>
      <c r="S219">
        <v>0</v>
      </c>
      <c r="T219">
        <v>0</v>
      </c>
      <c r="U219">
        <v>26</v>
      </c>
      <c r="V219">
        <v>0</v>
      </c>
      <c r="W219">
        <v>0</v>
      </c>
    </row>
    <row r="220" spans="1:23" hidden="1" x14ac:dyDescent="0.25">
      <c r="A220">
        <v>218</v>
      </c>
      <c r="B220" s="4" t="s">
        <v>514</v>
      </c>
      <c r="C220">
        <v>1</v>
      </c>
      <c r="D220">
        <v>10</v>
      </c>
      <c r="E220">
        <v>8</v>
      </c>
      <c r="F220">
        <v>22</v>
      </c>
      <c r="G220">
        <v>0</v>
      </c>
      <c r="H220">
        <v>0</v>
      </c>
      <c r="I220">
        <v>0</v>
      </c>
      <c r="J220">
        <v>6</v>
      </c>
      <c r="K220" s="23">
        <v>2.75</v>
      </c>
      <c r="L220">
        <v>37.5</v>
      </c>
      <c r="M220">
        <v>7</v>
      </c>
      <c r="N220">
        <v>218</v>
      </c>
      <c r="O220">
        <v>0</v>
      </c>
      <c r="P220">
        <v>0</v>
      </c>
      <c r="Q220" s="23">
        <v>31.14</v>
      </c>
      <c r="R220">
        <v>32.14</v>
      </c>
      <c r="S220">
        <v>5.81</v>
      </c>
      <c r="T220">
        <v>1</v>
      </c>
      <c r="U220">
        <v>1</v>
      </c>
      <c r="V220">
        <v>0</v>
      </c>
      <c r="W220">
        <v>0</v>
      </c>
    </row>
    <row r="221" spans="1:23" hidden="1" x14ac:dyDescent="0.25">
      <c r="A221">
        <v>219</v>
      </c>
      <c r="B221" s="4" t="s">
        <v>846</v>
      </c>
      <c r="C221">
        <v>0</v>
      </c>
      <c r="D221">
        <v>24</v>
      </c>
      <c r="E221">
        <v>26</v>
      </c>
      <c r="F221">
        <v>175</v>
      </c>
      <c r="G221">
        <v>4</v>
      </c>
      <c r="H221">
        <v>0</v>
      </c>
      <c r="I221">
        <v>0</v>
      </c>
      <c r="J221">
        <v>27</v>
      </c>
      <c r="K221" s="23">
        <v>7.95</v>
      </c>
      <c r="L221">
        <v>0</v>
      </c>
      <c r="M221">
        <v>12</v>
      </c>
      <c r="N221">
        <v>374</v>
      </c>
      <c r="O221">
        <v>1</v>
      </c>
      <c r="P221">
        <v>0</v>
      </c>
      <c r="Q221" s="23">
        <v>31.17</v>
      </c>
      <c r="R221">
        <v>0</v>
      </c>
      <c r="S221">
        <v>0</v>
      </c>
      <c r="T221">
        <v>0</v>
      </c>
      <c r="U221">
        <v>12</v>
      </c>
      <c r="V221">
        <v>0</v>
      </c>
      <c r="W221">
        <v>0</v>
      </c>
    </row>
    <row r="222" spans="1:23" x14ac:dyDescent="0.25">
      <c r="A222">
        <v>220</v>
      </c>
      <c r="B222" s="21" t="s">
        <v>948</v>
      </c>
      <c r="C222">
        <v>0</v>
      </c>
      <c r="D222">
        <v>45</v>
      </c>
      <c r="E222">
        <v>47</v>
      </c>
      <c r="F222">
        <v>448</v>
      </c>
      <c r="G222">
        <v>8</v>
      </c>
      <c r="H222">
        <v>0</v>
      </c>
      <c r="I222">
        <v>0</v>
      </c>
      <c r="J222">
        <v>43.1</v>
      </c>
      <c r="K222" s="23">
        <v>11.49</v>
      </c>
      <c r="L222">
        <v>0</v>
      </c>
      <c r="M222">
        <v>54</v>
      </c>
      <c r="N222">
        <v>1688</v>
      </c>
      <c r="O222">
        <v>0</v>
      </c>
      <c r="P222">
        <v>0</v>
      </c>
      <c r="Q222" s="23">
        <v>31.26</v>
      </c>
      <c r="R222">
        <v>0</v>
      </c>
      <c r="S222">
        <v>0</v>
      </c>
      <c r="T222">
        <v>0</v>
      </c>
      <c r="U222">
        <v>14</v>
      </c>
      <c r="V222">
        <v>0</v>
      </c>
      <c r="W222">
        <v>0</v>
      </c>
    </row>
    <row r="223" spans="1:23" hidden="1" x14ac:dyDescent="0.25">
      <c r="A223">
        <v>221</v>
      </c>
      <c r="B223" s="4" t="s">
        <v>561</v>
      </c>
      <c r="C223">
        <v>0</v>
      </c>
      <c r="D223">
        <v>11</v>
      </c>
      <c r="E223">
        <v>8</v>
      </c>
      <c r="F223">
        <v>33</v>
      </c>
      <c r="G223">
        <v>6</v>
      </c>
      <c r="H223">
        <v>0</v>
      </c>
      <c r="I223">
        <v>0</v>
      </c>
      <c r="J223">
        <v>20</v>
      </c>
      <c r="K223" s="23">
        <v>16.5</v>
      </c>
      <c r="L223">
        <v>0</v>
      </c>
      <c r="M223">
        <v>8</v>
      </c>
      <c r="N223">
        <v>251</v>
      </c>
      <c r="O223">
        <v>0</v>
      </c>
      <c r="P223">
        <v>0</v>
      </c>
      <c r="Q223" s="23">
        <v>31.38</v>
      </c>
      <c r="R223">
        <v>0</v>
      </c>
      <c r="S223">
        <v>0</v>
      </c>
      <c r="T223">
        <v>0</v>
      </c>
      <c r="U223">
        <v>4</v>
      </c>
      <c r="V223">
        <v>0</v>
      </c>
      <c r="W223">
        <v>0</v>
      </c>
    </row>
    <row r="224" spans="1:23" x14ac:dyDescent="0.25">
      <c r="A224">
        <v>222</v>
      </c>
      <c r="B224" s="4" t="s">
        <v>798</v>
      </c>
      <c r="C224">
        <v>0</v>
      </c>
      <c r="D224">
        <v>46</v>
      </c>
      <c r="E224">
        <v>47</v>
      </c>
      <c r="F224">
        <v>661</v>
      </c>
      <c r="G224">
        <v>7</v>
      </c>
      <c r="H224">
        <v>3</v>
      </c>
      <c r="I224">
        <v>0</v>
      </c>
      <c r="J224">
        <v>67</v>
      </c>
      <c r="K224" s="23">
        <v>16.53</v>
      </c>
      <c r="L224">
        <v>0</v>
      </c>
      <c r="M224">
        <v>51</v>
      </c>
      <c r="N224">
        <v>1604</v>
      </c>
      <c r="O224">
        <v>2</v>
      </c>
      <c r="P224">
        <v>0</v>
      </c>
      <c r="Q224" s="23">
        <v>31.45</v>
      </c>
      <c r="R224">
        <v>0</v>
      </c>
      <c r="S224">
        <v>0</v>
      </c>
      <c r="T224">
        <v>0</v>
      </c>
      <c r="U224">
        <v>27</v>
      </c>
      <c r="V224">
        <v>0</v>
      </c>
      <c r="W224">
        <v>0</v>
      </c>
    </row>
    <row r="225" spans="1:23" hidden="1" x14ac:dyDescent="0.25">
      <c r="A225">
        <v>223</v>
      </c>
      <c r="B225" s="4" t="s">
        <v>873</v>
      </c>
      <c r="C225">
        <v>0</v>
      </c>
      <c r="D225">
        <v>16</v>
      </c>
      <c r="E225">
        <v>16</v>
      </c>
      <c r="F225">
        <v>91</v>
      </c>
      <c r="G225">
        <v>8</v>
      </c>
      <c r="H225">
        <v>0</v>
      </c>
      <c r="I225">
        <v>0</v>
      </c>
      <c r="J225">
        <v>23.1</v>
      </c>
      <c r="K225" s="23">
        <v>11.38</v>
      </c>
      <c r="L225">
        <v>0</v>
      </c>
      <c r="M225">
        <v>24</v>
      </c>
      <c r="N225">
        <v>763</v>
      </c>
      <c r="O225">
        <v>0</v>
      </c>
      <c r="P225">
        <v>0</v>
      </c>
      <c r="Q225" s="23">
        <v>31.79</v>
      </c>
      <c r="R225">
        <v>0</v>
      </c>
      <c r="S225">
        <v>0</v>
      </c>
      <c r="T225">
        <v>0</v>
      </c>
      <c r="U225">
        <v>4</v>
      </c>
      <c r="V225">
        <v>0</v>
      </c>
      <c r="W225">
        <v>0</v>
      </c>
    </row>
    <row r="226" spans="1:23" hidden="1" x14ac:dyDescent="0.25">
      <c r="A226">
        <v>224</v>
      </c>
      <c r="B226" s="4" t="s">
        <v>701</v>
      </c>
      <c r="C226">
        <v>0</v>
      </c>
      <c r="D226">
        <v>2</v>
      </c>
      <c r="E226">
        <v>2</v>
      </c>
      <c r="F226">
        <v>14</v>
      </c>
      <c r="G226">
        <v>0</v>
      </c>
      <c r="H226">
        <v>0</v>
      </c>
      <c r="I226">
        <v>0</v>
      </c>
      <c r="J226">
        <v>12</v>
      </c>
      <c r="K226" s="23">
        <v>7</v>
      </c>
      <c r="L226">
        <v>0</v>
      </c>
      <c r="M226">
        <v>2</v>
      </c>
      <c r="N226">
        <v>64</v>
      </c>
      <c r="O226">
        <v>0</v>
      </c>
      <c r="P226">
        <v>0</v>
      </c>
      <c r="Q226" s="23">
        <v>32</v>
      </c>
      <c r="R226">
        <v>0</v>
      </c>
      <c r="S226">
        <v>0</v>
      </c>
      <c r="T226">
        <v>0</v>
      </c>
      <c r="U226">
        <v>1</v>
      </c>
      <c r="V226">
        <v>0</v>
      </c>
      <c r="W226">
        <v>0</v>
      </c>
    </row>
    <row r="227" spans="1:23" x14ac:dyDescent="0.25">
      <c r="A227">
        <v>225</v>
      </c>
      <c r="B227" s="4" t="s">
        <v>509</v>
      </c>
      <c r="C227">
        <v>4</v>
      </c>
      <c r="D227">
        <v>100</v>
      </c>
      <c r="E227">
        <v>94</v>
      </c>
      <c r="F227">
        <v>2070</v>
      </c>
      <c r="G227">
        <v>11</v>
      </c>
      <c r="H227">
        <v>8</v>
      </c>
      <c r="I227">
        <v>2</v>
      </c>
      <c r="J227">
        <v>247.2</v>
      </c>
      <c r="K227">
        <v>24.94</v>
      </c>
      <c r="L227">
        <v>296.2</v>
      </c>
      <c r="M227">
        <v>86</v>
      </c>
      <c r="N227">
        <v>2802</v>
      </c>
      <c r="O227">
        <v>0</v>
      </c>
      <c r="P227">
        <v>0</v>
      </c>
      <c r="Q227" s="23">
        <v>32.58</v>
      </c>
      <c r="R227">
        <v>20.67</v>
      </c>
      <c r="S227">
        <v>9.4600000000000009</v>
      </c>
      <c r="T227">
        <v>4</v>
      </c>
      <c r="U227">
        <v>49</v>
      </c>
      <c r="V227">
        <v>0</v>
      </c>
      <c r="W227">
        <v>0</v>
      </c>
    </row>
    <row r="228" spans="1:23" hidden="1" x14ac:dyDescent="0.25">
      <c r="A228">
        <v>226</v>
      </c>
      <c r="B228" s="4" t="s">
        <v>467</v>
      </c>
      <c r="C228">
        <v>0</v>
      </c>
      <c r="D228">
        <v>10</v>
      </c>
      <c r="E228">
        <v>7</v>
      </c>
      <c r="F228">
        <v>16</v>
      </c>
      <c r="G228">
        <v>3</v>
      </c>
      <c r="H228">
        <v>0</v>
      </c>
      <c r="I228">
        <v>0</v>
      </c>
      <c r="J228">
        <v>6</v>
      </c>
      <c r="K228" s="23">
        <v>4</v>
      </c>
      <c r="L228">
        <v>0</v>
      </c>
      <c r="M228">
        <v>15</v>
      </c>
      <c r="N228">
        <v>490</v>
      </c>
      <c r="O228">
        <v>0</v>
      </c>
      <c r="P228">
        <v>0</v>
      </c>
      <c r="Q228" s="23">
        <v>32.67</v>
      </c>
      <c r="R228">
        <v>0</v>
      </c>
      <c r="S228">
        <v>0</v>
      </c>
      <c r="T228">
        <v>0</v>
      </c>
      <c r="U228">
        <v>3</v>
      </c>
      <c r="V228">
        <v>0</v>
      </c>
      <c r="W228">
        <v>0</v>
      </c>
    </row>
    <row r="229" spans="1:23" hidden="1" x14ac:dyDescent="0.25">
      <c r="A229">
        <v>227</v>
      </c>
      <c r="B229" s="4" t="s">
        <v>682</v>
      </c>
      <c r="C229">
        <v>0</v>
      </c>
      <c r="D229">
        <v>12</v>
      </c>
      <c r="E229">
        <v>13</v>
      </c>
      <c r="F229">
        <v>215</v>
      </c>
      <c r="G229">
        <v>0</v>
      </c>
      <c r="H229">
        <v>0</v>
      </c>
      <c r="I229">
        <v>0</v>
      </c>
      <c r="J229">
        <v>47</v>
      </c>
      <c r="K229" s="23">
        <v>16.54</v>
      </c>
      <c r="L229">
        <v>0</v>
      </c>
      <c r="M229">
        <v>2</v>
      </c>
      <c r="N229">
        <v>66</v>
      </c>
      <c r="O229">
        <v>0</v>
      </c>
      <c r="P229">
        <v>0</v>
      </c>
      <c r="Q229" s="23">
        <v>33</v>
      </c>
      <c r="R229">
        <v>0</v>
      </c>
      <c r="S229">
        <v>0</v>
      </c>
      <c r="T229">
        <v>0</v>
      </c>
      <c r="U229">
        <v>7</v>
      </c>
      <c r="V229">
        <v>0</v>
      </c>
      <c r="W229">
        <v>0</v>
      </c>
    </row>
    <row r="230" spans="1:23" hidden="1" x14ac:dyDescent="0.25">
      <c r="A230">
        <v>228</v>
      </c>
      <c r="B230" s="4" t="s">
        <v>864</v>
      </c>
      <c r="C230">
        <v>0</v>
      </c>
      <c r="D230">
        <v>1</v>
      </c>
      <c r="E230">
        <v>1</v>
      </c>
      <c r="F230">
        <v>0</v>
      </c>
      <c r="G230">
        <v>0</v>
      </c>
      <c r="H230">
        <v>0</v>
      </c>
      <c r="I230">
        <v>0</v>
      </c>
      <c r="J230">
        <v>0</v>
      </c>
      <c r="K230" s="23">
        <v>0</v>
      </c>
      <c r="L230">
        <v>0</v>
      </c>
      <c r="M230">
        <v>1</v>
      </c>
      <c r="N230">
        <v>33</v>
      </c>
      <c r="O230">
        <v>0</v>
      </c>
      <c r="P230">
        <v>0</v>
      </c>
      <c r="Q230" s="23">
        <v>33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</row>
    <row r="231" spans="1:23" hidden="1" x14ac:dyDescent="0.25">
      <c r="A231">
        <v>229</v>
      </c>
      <c r="B231" s="4" t="s">
        <v>498</v>
      </c>
      <c r="C231">
        <v>4</v>
      </c>
      <c r="D231">
        <v>34</v>
      </c>
      <c r="E231">
        <v>26</v>
      </c>
      <c r="F231">
        <v>211</v>
      </c>
      <c r="G231">
        <v>6</v>
      </c>
      <c r="H231">
        <v>0</v>
      </c>
      <c r="I231">
        <v>0</v>
      </c>
      <c r="J231">
        <v>18</v>
      </c>
      <c r="K231" s="23">
        <v>10.55</v>
      </c>
      <c r="L231">
        <v>183.2</v>
      </c>
      <c r="M231">
        <v>20</v>
      </c>
      <c r="N231">
        <v>667</v>
      </c>
      <c r="O231">
        <v>0</v>
      </c>
      <c r="P231">
        <v>0</v>
      </c>
      <c r="Q231" s="23">
        <v>33.35</v>
      </c>
      <c r="R231">
        <v>54.96</v>
      </c>
      <c r="S231">
        <v>3.64</v>
      </c>
      <c r="T231">
        <v>4</v>
      </c>
      <c r="U231">
        <v>9</v>
      </c>
      <c r="V231">
        <v>0</v>
      </c>
      <c r="W231">
        <v>0</v>
      </c>
    </row>
    <row r="232" spans="1:23" hidden="1" x14ac:dyDescent="0.25">
      <c r="A232">
        <v>230</v>
      </c>
      <c r="B232" s="4" t="s">
        <v>496</v>
      </c>
      <c r="C232">
        <v>3</v>
      </c>
      <c r="D232">
        <v>13</v>
      </c>
      <c r="E232">
        <v>13</v>
      </c>
      <c r="F232">
        <v>80</v>
      </c>
      <c r="G232">
        <v>3</v>
      </c>
      <c r="H232">
        <v>0</v>
      </c>
      <c r="I232">
        <v>0</v>
      </c>
      <c r="J232">
        <v>42.1</v>
      </c>
      <c r="K232" s="23">
        <v>8</v>
      </c>
      <c r="L232">
        <v>66.099999999999994</v>
      </c>
      <c r="M232">
        <v>7</v>
      </c>
      <c r="N232">
        <v>234</v>
      </c>
      <c r="O232">
        <v>0</v>
      </c>
      <c r="P232">
        <v>0</v>
      </c>
      <c r="Q232" s="23">
        <v>33.43</v>
      </c>
      <c r="R232">
        <v>56.66</v>
      </c>
      <c r="S232">
        <v>3.54</v>
      </c>
      <c r="T232">
        <v>2</v>
      </c>
      <c r="U232">
        <v>3</v>
      </c>
      <c r="V232">
        <v>0</v>
      </c>
      <c r="W232">
        <v>0</v>
      </c>
    </row>
    <row r="233" spans="1:23" hidden="1" x14ac:dyDescent="0.25">
      <c r="A233">
        <v>231</v>
      </c>
      <c r="B233" s="4" t="s">
        <v>744</v>
      </c>
      <c r="C233">
        <v>0</v>
      </c>
      <c r="D233">
        <v>4</v>
      </c>
      <c r="E233">
        <v>3</v>
      </c>
      <c r="F233">
        <v>5</v>
      </c>
      <c r="G233">
        <v>0</v>
      </c>
      <c r="H233">
        <v>0</v>
      </c>
      <c r="I233">
        <v>0</v>
      </c>
      <c r="J233">
        <v>3</v>
      </c>
      <c r="K233" s="23">
        <v>1.67</v>
      </c>
      <c r="L233">
        <v>0</v>
      </c>
      <c r="M233">
        <v>6</v>
      </c>
      <c r="N233">
        <v>206</v>
      </c>
      <c r="O233">
        <v>0</v>
      </c>
      <c r="P233">
        <v>0</v>
      </c>
      <c r="Q233" s="23">
        <v>34.33</v>
      </c>
      <c r="R233">
        <v>0</v>
      </c>
      <c r="S233">
        <v>0</v>
      </c>
      <c r="T233">
        <v>0</v>
      </c>
      <c r="U233">
        <v>3</v>
      </c>
      <c r="V233">
        <v>0</v>
      </c>
      <c r="W233">
        <v>0</v>
      </c>
    </row>
    <row r="234" spans="1:23" hidden="1" x14ac:dyDescent="0.25">
      <c r="A234">
        <v>232</v>
      </c>
      <c r="B234" s="4" t="s">
        <v>803</v>
      </c>
      <c r="C234">
        <v>0</v>
      </c>
      <c r="D234">
        <v>11</v>
      </c>
      <c r="E234">
        <v>9</v>
      </c>
      <c r="F234">
        <v>45</v>
      </c>
      <c r="G234">
        <v>6</v>
      </c>
      <c r="H234">
        <v>0</v>
      </c>
      <c r="I234">
        <v>0</v>
      </c>
      <c r="J234">
        <v>15.1</v>
      </c>
      <c r="K234" s="23">
        <v>15</v>
      </c>
      <c r="L234">
        <v>0</v>
      </c>
      <c r="M234">
        <v>11</v>
      </c>
      <c r="N234">
        <v>379</v>
      </c>
      <c r="O234">
        <v>0</v>
      </c>
      <c r="P234">
        <v>0</v>
      </c>
      <c r="Q234" s="23">
        <v>34.450000000000003</v>
      </c>
      <c r="R234">
        <v>0</v>
      </c>
      <c r="S234">
        <v>0</v>
      </c>
      <c r="T234">
        <v>0</v>
      </c>
      <c r="U234">
        <v>6</v>
      </c>
      <c r="V234">
        <v>0</v>
      </c>
      <c r="W234">
        <v>0</v>
      </c>
    </row>
    <row r="235" spans="1:23" hidden="1" x14ac:dyDescent="0.25">
      <c r="A235">
        <v>233</v>
      </c>
      <c r="B235" s="4" t="s">
        <v>841</v>
      </c>
      <c r="C235">
        <v>0</v>
      </c>
      <c r="D235">
        <v>2</v>
      </c>
      <c r="E235">
        <v>2</v>
      </c>
      <c r="F235">
        <v>2</v>
      </c>
      <c r="G235">
        <v>0</v>
      </c>
      <c r="H235">
        <v>0</v>
      </c>
      <c r="I235">
        <v>0</v>
      </c>
      <c r="J235">
        <v>2</v>
      </c>
      <c r="K235" s="23">
        <v>1</v>
      </c>
      <c r="L235">
        <v>0</v>
      </c>
      <c r="M235">
        <v>1</v>
      </c>
      <c r="N235">
        <v>35</v>
      </c>
      <c r="O235">
        <v>0</v>
      </c>
      <c r="P235">
        <v>0</v>
      </c>
      <c r="Q235" s="23">
        <v>35</v>
      </c>
      <c r="R235">
        <v>0</v>
      </c>
      <c r="S235">
        <v>0</v>
      </c>
      <c r="T235">
        <v>0</v>
      </c>
      <c r="U235">
        <v>1</v>
      </c>
      <c r="V235">
        <v>0</v>
      </c>
      <c r="W235">
        <v>0</v>
      </c>
    </row>
    <row r="236" spans="1:23" hidden="1" x14ac:dyDescent="0.25">
      <c r="A236">
        <v>234</v>
      </c>
      <c r="B236" s="21" t="s">
        <v>580</v>
      </c>
      <c r="C236">
        <v>0</v>
      </c>
      <c r="D236">
        <v>30</v>
      </c>
      <c r="E236">
        <v>29</v>
      </c>
      <c r="F236">
        <v>602</v>
      </c>
      <c r="G236">
        <v>0</v>
      </c>
      <c r="H236">
        <v>2</v>
      </c>
      <c r="I236">
        <v>2</v>
      </c>
      <c r="J236">
        <v>119</v>
      </c>
      <c r="K236">
        <v>20.76</v>
      </c>
      <c r="L236">
        <v>0</v>
      </c>
      <c r="M236">
        <v>11</v>
      </c>
      <c r="N236">
        <v>387</v>
      </c>
      <c r="O236">
        <v>0</v>
      </c>
      <c r="P236">
        <v>0</v>
      </c>
      <c r="Q236" s="23">
        <v>35.18</v>
      </c>
      <c r="R236">
        <v>0</v>
      </c>
      <c r="S236">
        <v>0</v>
      </c>
      <c r="T236">
        <v>0</v>
      </c>
      <c r="U236">
        <v>12</v>
      </c>
      <c r="V236">
        <v>0</v>
      </c>
      <c r="W236">
        <v>0</v>
      </c>
    </row>
    <row r="237" spans="1:23" hidden="1" x14ac:dyDescent="0.25">
      <c r="A237">
        <v>235</v>
      </c>
      <c r="B237" s="4" t="s">
        <v>641</v>
      </c>
      <c r="C237">
        <v>0</v>
      </c>
      <c r="D237">
        <v>29</v>
      </c>
      <c r="E237">
        <v>33</v>
      </c>
      <c r="F237">
        <v>297</v>
      </c>
      <c r="G237">
        <v>4</v>
      </c>
      <c r="H237">
        <v>1</v>
      </c>
      <c r="I237">
        <v>0</v>
      </c>
      <c r="J237">
        <v>71</v>
      </c>
      <c r="K237" s="23">
        <v>10.24</v>
      </c>
      <c r="L237">
        <v>0</v>
      </c>
      <c r="M237">
        <v>23</v>
      </c>
      <c r="N237">
        <v>815</v>
      </c>
      <c r="O237">
        <v>1</v>
      </c>
      <c r="P237">
        <v>0</v>
      </c>
      <c r="Q237" s="23">
        <v>35.43</v>
      </c>
      <c r="R237">
        <v>0</v>
      </c>
      <c r="S237">
        <v>0</v>
      </c>
      <c r="T237">
        <v>0</v>
      </c>
      <c r="U237">
        <v>4</v>
      </c>
      <c r="V237">
        <v>0</v>
      </c>
      <c r="W237">
        <v>0</v>
      </c>
    </row>
    <row r="238" spans="1:23" hidden="1" x14ac:dyDescent="0.25">
      <c r="A238">
        <v>236</v>
      </c>
      <c r="B238" s="4" t="s">
        <v>750</v>
      </c>
      <c r="C238">
        <v>0</v>
      </c>
      <c r="D238">
        <v>4</v>
      </c>
      <c r="E238">
        <v>4</v>
      </c>
      <c r="F238">
        <v>14</v>
      </c>
      <c r="G238">
        <v>3</v>
      </c>
      <c r="H238">
        <v>0</v>
      </c>
      <c r="I238">
        <v>0</v>
      </c>
      <c r="J238">
        <v>7</v>
      </c>
      <c r="K238" s="23">
        <v>14</v>
      </c>
      <c r="L238">
        <v>0</v>
      </c>
      <c r="M238">
        <v>4</v>
      </c>
      <c r="N238">
        <v>144</v>
      </c>
      <c r="O238">
        <v>0</v>
      </c>
      <c r="P238">
        <v>0</v>
      </c>
      <c r="Q238" s="23">
        <v>36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</row>
    <row r="239" spans="1:23" hidden="1" x14ac:dyDescent="0.25">
      <c r="A239">
        <v>237</v>
      </c>
      <c r="B239" s="4" t="s">
        <v>768</v>
      </c>
      <c r="C239">
        <v>0</v>
      </c>
      <c r="D239">
        <v>2</v>
      </c>
      <c r="E239">
        <v>1</v>
      </c>
      <c r="F239">
        <v>6</v>
      </c>
      <c r="G239">
        <v>0</v>
      </c>
      <c r="H239">
        <v>0</v>
      </c>
      <c r="I239">
        <v>0</v>
      </c>
      <c r="J239">
        <v>6</v>
      </c>
      <c r="K239" s="23">
        <v>6</v>
      </c>
      <c r="L239">
        <v>0</v>
      </c>
      <c r="M239">
        <v>2</v>
      </c>
      <c r="N239">
        <v>73</v>
      </c>
      <c r="O239">
        <v>0</v>
      </c>
      <c r="P239">
        <v>0</v>
      </c>
      <c r="Q239" s="23">
        <v>36.5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</row>
    <row r="240" spans="1:23" hidden="1" x14ac:dyDescent="0.25">
      <c r="A240">
        <v>238</v>
      </c>
      <c r="B240" s="4" t="s">
        <v>505</v>
      </c>
      <c r="C240">
        <v>3</v>
      </c>
      <c r="D240">
        <v>14</v>
      </c>
      <c r="E240">
        <v>10</v>
      </c>
      <c r="F240">
        <v>9</v>
      </c>
      <c r="G240">
        <v>7</v>
      </c>
      <c r="H240">
        <v>0</v>
      </c>
      <c r="I240">
        <v>0</v>
      </c>
      <c r="J240">
        <v>4</v>
      </c>
      <c r="K240" s="23">
        <v>3</v>
      </c>
      <c r="L240">
        <v>94.1</v>
      </c>
      <c r="M240">
        <v>11</v>
      </c>
      <c r="N240">
        <v>404</v>
      </c>
      <c r="O240">
        <v>0</v>
      </c>
      <c r="P240">
        <v>0</v>
      </c>
      <c r="Q240" s="23">
        <v>36.729999999999997</v>
      </c>
      <c r="R240">
        <v>51.33</v>
      </c>
      <c r="S240">
        <v>4.29</v>
      </c>
      <c r="T240">
        <v>3</v>
      </c>
      <c r="U240">
        <v>3</v>
      </c>
      <c r="V240">
        <v>0</v>
      </c>
      <c r="W240">
        <v>0</v>
      </c>
    </row>
    <row r="241" spans="1:23" hidden="1" x14ac:dyDescent="0.25">
      <c r="A241">
        <v>239</v>
      </c>
      <c r="B241" s="4" t="s">
        <v>932</v>
      </c>
      <c r="C241">
        <v>0</v>
      </c>
      <c r="D241">
        <v>2</v>
      </c>
      <c r="E241">
        <v>1</v>
      </c>
      <c r="F241">
        <v>6</v>
      </c>
      <c r="G241">
        <v>0</v>
      </c>
      <c r="H241">
        <v>0</v>
      </c>
      <c r="I241">
        <v>0</v>
      </c>
      <c r="J241">
        <v>6</v>
      </c>
      <c r="K241" s="23">
        <v>6</v>
      </c>
      <c r="L241">
        <v>0</v>
      </c>
      <c r="M241">
        <v>2</v>
      </c>
      <c r="N241">
        <v>74</v>
      </c>
      <c r="O241">
        <v>0</v>
      </c>
      <c r="P241">
        <v>0</v>
      </c>
      <c r="Q241" s="23">
        <v>37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</row>
    <row r="242" spans="1:23" hidden="1" x14ac:dyDescent="0.25">
      <c r="A242">
        <v>240</v>
      </c>
      <c r="B242" s="4" t="s">
        <v>779</v>
      </c>
      <c r="C242">
        <v>0</v>
      </c>
      <c r="D242">
        <v>12</v>
      </c>
      <c r="E242">
        <v>12</v>
      </c>
      <c r="F242">
        <v>203</v>
      </c>
      <c r="G242">
        <v>3</v>
      </c>
      <c r="H242">
        <v>0</v>
      </c>
      <c r="I242">
        <v>0</v>
      </c>
      <c r="J242">
        <v>35</v>
      </c>
      <c r="K242" s="23">
        <v>22.56</v>
      </c>
      <c r="L242">
        <v>0</v>
      </c>
      <c r="M242">
        <v>7</v>
      </c>
      <c r="N242">
        <v>263</v>
      </c>
      <c r="O242">
        <v>0</v>
      </c>
      <c r="P242">
        <v>0</v>
      </c>
      <c r="Q242" s="23">
        <v>37.57</v>
      </c>
      <c r="R242">
        <v>0</v>
      </c>
      <c r="S242">
        <v>0</v>
      </c>
      <c r="T242">
        <v>0</v>
      </c>
      <c r="U242">
        <v>2</v>
      </c>
      <c r="V242">
        <v>0</v>
      </c>
      <c r="W242">
        <v>0</v>
      </c>
    </row>
    <row r="243" spans="1:23" hidden="1" x14ac:dyDescent="0.25">
      <c r="A243">
        <v>241</v>
      </c>
      <c r="B243" s="4" t="s">
        <v>504</v>
      </c>
      <c r="C243">
        <v>5</v>
      </c>
      <c r="D243">
        <v>85</v>
      </c>
      <c r="E243">
        <v>80</v>
      </c>
      <c r="F243">
        <v>1392</v>
      </c>
      <c r="G243">
        <v>7</v>
      </c>
      <c r="H243">
        <v>6</v>
      </c>
      <c r="I243">
        <v>1</v>
      </c>
      <c r="J243">
        <v>173</v>
      </c>
      <c r="K243" s="23">
        <v>19.07</v>
      </c>
      <c r="L243">
        <v>43.6</v>
      </c>
      <c r="M243">
        <v>21</v>
      </c>
      <c r="N243">
        <v>796</v>
      </c>
      <c r="O243">
        <v>0</v>
      </c>
      <c r="P243">
        <v>0</v>
      </c>
      <c r="Q243" s="23">
        <v>37.9</v>
      </c>
      <c r="R243">
        <v>12.46</v>
      </c>
      <c r="S243">
        <v>18.260000000000002</v>
      </c>
      <c r="T243">
        <v>5</v>
      </c>
      <c r="U243">
        <v>22</v>
      </c>
      <c r="V243">
        <v>0</v>
      </c>
      <c r="W243">
        <v>0</v>
      </c>
    </row>
    <row r="244" spans="1:23" hidden="1" x14ac:dyDescent="0.25">
      <c r="A244">
        <v>242</v>
      </c>
      <c r="B244" s="4" t="s">
        <v>852</v>
      </c>
      <c r="C244">
        <v>0</v>
      </c>
      <c r="D244">
        <v>59</v>
      </c>
      <c r="E244">
        <v>69</v>
      </c>
      <c r="F244">
        <v>958</v>
      </c>
      <c r="G244">
        <v>5</v>
      </c>
      <c r="H244">
        <v>2</v>
      </c>
      <c r="I244">
        <v>0</v>
      </c>
      <c r="J244">
        <v>98</v>
      </c>
      <c r="K244" s="23">
        <v>14.97</v>
      </c>
      <c r="L244">
        <v>0</v>
      </c>
      <c r="M244">
        <v>2</v>
      </c>
      <c r="N244">
        <v>76</v>
      </c>
      <c r="O244">
        <v>0</v>
      </c>
      <c r="P244">
        <v>0</v>
      </c>
      <c r="Q244" s="23">
        <v>38</v>
      </c>
      <c r="R244">
        <v>0</v>
      </c>
      <c r="S244">
        <v>0</v>
      </c>
      <c r="T244">
        <v>0</v>
      </c>
      <c r="U244">
        <v>19</v>
      </c>
      <c r="V244">
        <v>0</v>
      </c>
      <c r="W244">
        <v>0</v>
      </c>
    </row>
    <row r="245" spans="1:23" hidden="1" x14ac:dyDescent="0.25">
      <c r="A245">
        <v>243</v>
      </c>
      <c r="B245" s="4" t="s">
        <v>898</v>
      </c>
      <c r="C245">
        <v>0</v>
      </c>
      <c r="D245">
        <v>11</v>
      </c>
      <c r="E245">
        <v>12</v>
      </c>
      <c r="F245">
        <v>64</v>
      </c>
      <c r="G245">
        <v>4</v>
      </c>
      <c r="H245">
        <v>0</v>
      </c>
      <c r="I245">
        <v>0</v>
      </c>
      <c r="J245">
        <v>20</v>
      </c>
      <c r="K245">
        <v>8</v>
      </c>
      <c r="L245">
        <v>0</v>
      </c>
      <c r="M245">
        <v>7</v>
      </c>
      <c r="N245">
        <v>266</v>
      </c>
      <c r="O245">
        <v>0</v>
      </c>
      <c r="P245">
        <v>0</v>
      </c>
      <c r="Q245" s="23">
        <v>38</v>
      </c>
      <c r="R245">
        <v>0</v>
      </c>
      <c r="S245">
        <v>0</v>
      </c>
      <c r="T245">
        <v>0</v>
      </c>
      <c r="U245">
        <v>7</v>
      </c>
      <c r="V245">
        <v>0</v>
      </c>
      <c r="W245">
        <v>0</v>
      </c>
    </row>
    <row r="246" spans="1:23" hidden="1" x14ac:dyDescent="0.25">
      <c r="A246">
        <v>244</v>
      </c>
      <c r="B246" s="4" t="s">
        <v>597</v>
      </c>
      <c r="C246">
        <v>0</v>
      </c>
      <c r="D246">
        <v>41</v>
      </c>
      <c r="E246">
        <v>44</v>
      </c>
      <c r="F246">
        <v>739</v>
      </c>
      <c r="G246">
        <v>4</v>
      </c>
      <c r="H246">
        <v>2</v>
      </c>
      <c r="I246">
        <v>0</v>
      </c>
      <c r="J246">
        <v>75</v>
      </c>
      <c r="K246" s="23">
        <v>18.48</v>
      </c>
      <c r="L246">
        <v>0</v>
      </c>
      <c r="M246">
        <v>49</v>
      </c>
      <c r="N246">
        <v>1875</v>
      </c>
      <c r="O246">
        <v>1</v>
      </c>
      <c r="P246">
        <v>0</v>
      </c>
      <c r="Q246" s="23">
        <v>38.270000000000003</v>
      </c>
      <c r="R246">
        <v>0</v>
      </c>
      <c r="S246">
        <v>0</v>
      </c>
      <c r="T246">
        <v>0</v>
      </c>
      <c r="U246">
        <v>13</v>
      </c>
      <c r="V246">
        <v>0</v>
      </c>
      <c r="W246">
        <v>0</v>
      </c>
    </row>
    <row r="247" spans="1:23" hidden="1" x14ac:dyDescent="0.25">
      <c r="A247">
        <v>245</v>
      </c>
      <c r="B247" s="4" t="s">
        <v>649</v>
      </c>
      <c r="C247">
        <v>0</v>
      </c>
      <c r="D247">
        <v>9</v>
      </c>
      <c r="E247">
        <v>10</v>
      </c>
      <c r="F247">
        <v>44</v>
      </c>
      <c r="G247">
        <v>1</v>
      </c>
      <c r="H247">
        <v>0</v>
      </c>
      <c r="I247">
        <v>0</v>
      </c>
      <c r="J247">
        <v>22</v>
      </c>
      <c r="K247">
        <v>4.8899999999999997</v>
      </c>
      <c r="L247">
        <v>0</v>
      </c>
      <c r="M247">
        <v>8</v>
      </c>
      <c r="N247">
        <v>310</v>
      </c>
      <c r="O247">
        <v>0</v>
      </c>
      <c r="P247">
        <v>0</v>
      </c>
      <c r="Q247" s="23">
        <v>38.75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</row>
    <row r="248" spans="1:23" hidden="1" x14ac:dyDescent="0.25">
      <c r="A248">
        <v>246</v>
      </c>
      <c r="B248" s="4" t="s">
        <v>673</v>
      </c>
      <c r="C248">
        <v>0</v>
      </c>
      <c r="D248">
        <v>113</v>
      </c>
      <c r="E248">
        <v>118</v>
      </c>
      <c r="F248">
        <v>2124</v>
      </c>
      <c r="G248">
        <v>29</v>
      </c>
      <c r="H248">
        <v>10</v>
      </c>
      <c r="I248">
        <v>1</v>
      </c>
      <c r="J248">
        <v>141.1</v>
      </c>
      <c r="K248" s="23">
        <v>23.87</v>
      </c>
      <c r="L248">
        <v>0</v>
      </c>
      <c r="M248">
        <v>1</v>
      </c>
      <c r="N248">
        <v>39</v>
      </c>
      <c r="O248">
        <v>0</v>
      </c>
      <c r="P248">
        <v>0</v>
      </c>
      <c r="Q248" s="23">
        <v>39</v>
      </c>
      <c r="R248">
        <v>0</v>
      </c>
      <c r="S248">
        <v>0</v>
      </c>
      <c r="T248">
        <v>0</v>
      </c>
      <c r="U248">
        <v>44</v>
      </c>
      <c r="V248">
        <v>0</v>
      </c>
      <c r="W248">
        <v>1</v>
      </c>
    </row>
    <row r="249" spans="1:23" hidden="1" x14ac:dyDescent="0.25">
      <c r="A249">
        <v>247</v>
      </c>
      <c r="B249" s="4" t="s">
        <v>741</v>
      </c>
      <c r="C249">
        <v>0</v>
      </c>
      <c r="D249">
        <v>17</v>
      </c>
      <c r="E249">
        <v>16</v>
      </c>
      <c r="F249">
        <v>288</v>
      </c>
      <c r="G249">
        <v>2</v>
      </c>
      <c r="H249">
        <v>1</v>
      </c>
      <c r="I249">
        <v>0</v>
      </c>
      <c r="J249">
        <v>57.1</v>
      </c>
      <c r="K249" s="23">
        <v>20.57</v>
      </c>
      <c r="L249">
        <v>0</v>
      </c>
      <c r="M249">
        <v>17</v>
      </c>
      <c r="N249">
        <v>667</v>
      </c>
      <c r="O249">
        <v>0</v>
      </c>
      <c r="P249">
        <v>0</v>
      </c>
      <c r="Q249" s="23">
        <v>39.24</v>
      </c>
      <c r="R249">
        <v>0</v>
      </c>
      <c r="S249">
        <v>0</v>
      </c>
      <c r="T249">
        <v>0</v>
      </c>
      <c r="U249">
        <v>3</v>
      </c>
      <c r="V249">
        <v>0</v>
      </c>
      <c r="W249">
        <v>0</v>
      </c>
    </row>
    <row r="250" spans="1:23" hidden="1" x14ac:dyDescent="0.25">
      <c r="A250">
        <v>248</v>
      </c>
      <c r="B250" s="4" t="s">
        <v>567</v>
      </c>
      <c r="C250">
        <v>0</v>
      </c>
      <c r="D250">
        <v>28</v>
      </c>
      <c r="E250">
        <v>27</v>
      </c>
      <c r="F250">
        <v>423</v>
      </c>
      <c r="G250">
        <v>1</v>
      </c>
      <c r="H250">
        <v>1</v>
      </c>
      <c r="I250">
        <v>0</v>
      </c>
      <c r="J250">
        <v>58</v>
      </c>
      <c r="K250" s="23">
        <v>16.27</v>
      </c>
      <c r="L250">
        <v>0</v>
      </c>
      <c r="M250">
        <v>6</v>
      </c>
      <c r="N250">
        <v>240</v>
      </c>
      <c r="O250">
        <v>0</v>
      </c>
      <c r="P250">
        <v>0</v>
      </c>
      <c r="Q250" s="23">
        <v>40</v>
      </c>
      <c r="R250">
        <v>0</v>
      </c>
      <c r="S250">
        <v>0</v>
      </c>
      <c r="T250">
        <v>0</v>
      </c>
      <c r="U250">
        <v>10</v>
      </c>
      <c r="V250">
        <v>0</v>
      </c>
      <c r="W250">
        <v>0</v>
      </c>
    </row>
    <row r="251" spans="1:23" hidden="1" x14ac:dyDescent="0.25">
      <c r="A251">
        <v>249</v>
      </c>
      <c r="B251" s="4" t="s">
        <v>630</v>
      </c>
      <c r="C251">
        <v>0</v>
      </c>
      <c r="D251">
        <v>91</v>
      </c>
      <c r="E251">
        <v>99</v>
      </c>
      <c r="F251">
        <v>2420</v>
      </c>
      <c r="G251">
        <v>5</v>
      </c>
      <c r="H251">
        <v>12</v>
      </c>
      <c r="I251">
        <v>2</v>
      </c>
      <c r="J251">
        <v>145</v>
      </c>
      <c r="K251" s="23">
        <v>25.74</v>
      </c>
      <c r="L251">
        <v>0</v>
      </c>
      <c r="M251">
        <v>26</v>
      </c>
      <c r="N251">
        <v>1041</v>
      </c>
      <c r="O251">
        <v>1</v>
      </c>
      <c r="P251">
        <v>0</v>
      </c>
      <c r="Q251" s="23">
        <v>40.04</v>
      </c>
      <c r="R251">
        <v>0</v>
      </c>
      <c r="S251">
        <v>0</v>
      </c>
      <c r="T251">
        <v>0</v>
      </c>
      <c r="U251">
        <v>35</v>
      </c>
      <c r="V251">
        <v>0</v>
      </c>
      <c r="W251">
        <v>0</v>
      </c>
    </row>
    <row r="252" spans="1:23" hidden="1" x14ac:dyDescent="0.25">
      <c r="A252">
        <v>250</v>
      </c>
      <c r="B252" s="4" t="s">
        <v>596</v>
      </c>
      <c r="C252">
        <v>0</v>
      </c>
      <c r="D252">
        <v>12</v>
      </c>
      <c r="E252">
        <v>15</v>
      </c>
      <c r="F252">
        <v>195</v>
      </c>
      <c r="G252">
        <v>3</v>
      </c>
      <c r="H252">
        <v>1</v>
      </c>
      <c r="I252">
        <v>0</v>
      </c>
      <c r="J252">
        <v>64</v>
      </c>
      <c r="K252" s="23">
        <v>16.25</v>
      </c>
      <c r="L252">
        <v>0</v>
      </c>
      <c r="M252">
        <v>4</v>
      </c>
      <c r="N252">
        <v>162</v>
      </c>
      <c r="O252">
        <v>0</v>
      </c>
      <c r="P252">
        <v>0</v>
      </c>
      <c r="Q252" s="23">
        <v>40.5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</row>
    <row r="253" spans="1:23" hidden="1" x14ac:dyDescent="0.25">
      <c r="A253">
        <v>251</v>
      </c>
      <c r="B253" s="4" t="s">
        <v>717</v>
      </c>
      <c r="C253">
        <v>0</v>
      </c>
      <c r="D253">
        <v>8</v>
      </c>
      <c r="E253">
        <v>6</v>
      </c>
      <c r="F253">
        <v>62</v>
      </c>
      <c r="G253">
        <v>1</v>
      </c>
      <c r="H253">
        <v>0</v>
      </c>
      <c r="I253">
        <v>0</v>
      </c>
      <c r="J253">
        <v>30</v>
      </c>
      <c r="K253" s="23">
        <v>12.4</v>
      </c>
      <c r="L253">
        <v>0</v>
      </c>
      <c r="M253">
        <v>6</v>
      </c>
      <c r="N253">
        <v>243</v>
      </c>
      <c r="O253">
        <v>0</v>
      </c>
      <c r="P253">
        <v>0</v>
      </c>
      <c r="Q253" s="23">
        <v>40.5</v>
      </c>
      <c r="R253">
        <v>0</v>
      </c>
      <c r="S253">
        <v>0</v>
      </c>
      <c r="T253">
        <v>0</v>
      </c>
      <c r="U253">
        <v>1</v>
      </c>
      <c r="V253">
        <v>0</v>
      </c>
      <c r="W253">
        <v>0</v>
      </c>
    </row>
    <row r="254" spans="1:23" hidden="1" x14ac:dyDescent="0.25">
      <c r="A254">
        <v>252</v>
      </c>
      <c r="B254" s="4" t="s">
        <v>773</v>
      </c>
      <c r="C254">
        <v>0</v>
      </c>
      <c r="D254">
        <v>10</v>
      </c>
      <c r="E254">
        <v>8</v>
      </c>
      <c r="F254">
        <v>38</v>
      </c>
      <c r="G254">
        <v>1</v>
      </c>
      <c r="H254">
        <v>0</v>
      </c>
      <c r="I254">
        <v>0</v>
      </c>
      <c r="J254">
        <v>12</v>
      </c>
      <c r="K254" s="23">
        <v>5.43</v>
      </c>
      <c r="L254">
        <v>0</v>
      </c>
      <c r="M254">
        <v>1</v>
      </c>
      <c r="N254">
        <v>41</v>
      </c>
      <c r="O254">
        <v>0</v>
      </c>
      <c r="P254">
        <v>0</v>
      </c>
      <c r="Q254" s="23">
        <v>41</v>
      </c>
      <c r="R254">
        <v>0</v>
      </c>
      <c r="S254">
        <v>0</v>
      </c>
      <c r="T254">
        <v>0</v>
      </c>
      <c r="U254">
        <v>7</v>
      </c>
      <c r="V254">
        <v>0</v>
      </c>
      <c r="W254">
        <v>0</v>
      </c>
    </row>
    <row r="255" spans="1:23" hidden="1" x14ac:dyDescent="0.25">
      <c r="A255">
        <v>253</v>
      </c>
      <c r="B255" s="21" t="s">
        <v>660</v>
      </c>
      <c r="C255">
        <v>0</v>
      </c>
      <c r="D255">
        <v>20</v>
      </c>
      <c r="E255">
        <v>27</v>
      </c>
      <c r="F255">
        <v>309</v>
      </c>
      <c r="G255">
        <v>2</v>
      </c>
      <c r="H255">
        <v>0</v>
      </c>
      <c r="I255">
        <v>0</v>
      </c>
      <c r="J255">
        <v>39</v>
      </c>
      <c r="K255">
        <v>12.36</v>
      </c>
      <c r="L255">
        <v>0</v>
      </c>
      <c r="M255">
        <v>2</v>
      </c>
      <c r="N255">
        <v>83</v>
      </c>
      <c r="O255">
        <v>0</v>
      </c>
      <c r="P255">
        <v>0</v>
      </c>
      <c r="Q255">
        <v>41.5</v>
      </c>
      <c r="R255">
        <v>0</v>
      </c>
      <c r="S255">
        <v>0</v>
      </c>
      <c r="T255">
        <v>0</v>
      </c>
      <c r="U255">
        <v>4</v>
      </c>
      <c r="V255">
        <v>0</v>
      </c>
      <c r="W255">
        <v>1</v>
      </c>
    </row>
    <row r="256" spans="1:23" hidden="1" x14ac:dyDescent="0.25">
      <c r="A256">
        <v>254</v>
      </c>
      <c r="B256" s="4" t="s">
        <v>810</v>
      </c>
      <c r="C256">
        <v>0</v>
      </c>
      <c r="D256">
        <v>45</v>
      </c>
      <c r="E256">
        <v>36</v>
      </c>
      <c r="F256">
        <v>161</v>
      </c>
      <c r="G256">
        <v>10</v>
      </c>
      <c r="H256">
        <v>0</v>
      </c>
      <c r="I256">
        <v>0</v>
      </c>
      <c r="J256">
        <v>39</v>
      </c>
      <c r="K256" s="23">
        <v>6.19</v>
      </c>
      <c r="L256">
        <v>0</v>
      </c>
      <c r="M256">
        <v>35</v>
      </c>
      <c r="N256">
        <v>1457</v>
      </c>
      <c r="O256">
        <v>0</v>
      </c>
      <c r="P256">
        <v>0</v>
      </c>
      <c r="Q256" s="23">
        <v>41.63</v>
      </c>
      <c r="R256">
        <v>0</v>
      </c>
      <c r="S256">
        <v>0</v>
      </c>
      <c r="T256">
        <v>0</v>
      </c>
      <c r="U256">
        <v>17</v>
      </c>
      <c r="V256">
        <v>0</v>
      </c>
      <c r="W256">
        <v>0</v>
      </c>
    </row>
    <row r="257" spans="1:23" hidden="1" x14ac:dyDescent="0.25">
      <c r="A257">
        <v>255</v>
      </c>
      <c r="B257" s="4" t="s">
        <v>662</v>
      </c>
      <c r="C257">
        <v>0</v>
      </c>
      <c r="D257">
        <v>14</v>
      </c>
      <c r="E257">
        <v>9</v>
      </c>
      <c r="F257">
        <v>64</v>
      </c>
      <c r="G257">
        <v>4</v>
      </c>
      <c r="H257">
        <v>0</v>
      </c>
      <c r="I257">
        <v>0</v>
      </c>
      <c r="J257">
        <v>17.100000000000001</v>
      </c>
      <c r="K257" s="23">
        <v>12.8</v>
      </c>
      <c r="L257">
        <v>0</v>
      </c>
      <c r="M257">
        <v>10</v>
      </c>
      <c r="N257">
        <v>417</v>
      </c>
      <c r="O257">
        <v>0</v>
      </c>
      <c r="P257">
        <v>0</v>
      </c>
      <c r="Q257" s="23">
        <v>41.7</v>
      </c>
      <c r="R257">
        <v>0</v>
      </c>
      <c r="S257">
        <v>0</v>
      </c>
      <c r="T257">
        <v>0</v>
      </c>
      <c r="U257">
        <v>5</v>
      </c>
      <c r="V257">
        <v>0</v>
      </c>
      <c r="W257">
        <v>0</v>
      </c>
    </row>
    <row r="258" spans="1:23" hidden="1" x14ac:dyDescent="0.25">
      <c r="A258">
        <v>256</v>
      </c>
      <c r="B258" s="4" t="s">
        <v>807</v>
      </c>
      <c r="C258">
        <v>0</v>
      </c>
      <c r="D258">
        <v>35</v>
      </c>
      <c r="E258">
        <v>44</v>
      </c>
      <c r="F258">
        <v>453</v>
      </c>
      <c r="G258">
        <v>5</v>
      </c>
      <c r="H258">
        <v>0</v>
      </c>
      <c r="I258">
        <v>0</v>
      </c>
      <c r="J258">
        <v>39.1</v>
      </c>
      <c r="K258" s="23">
        <v>11.62</v>
      </c>
      <c r="L258">
        <v>0</v>
      </c>
      <c r="M258">
        <v>4</v>
      </c>
      <c r="N258">
        <v>168</v>
      </c>
      <c r="O258">
        <v>0</v>
      </c>
      <c r="P258">
        <v>0</v>
      </c>
      <c r="Q258" s="23">
        <v>42</v>
      </c>
      <c r="R258">
        <v>0</v>
      </c>
      <c r="S258">
        <v>0</v>
      </c>
      <c r="T258">
        <v>0</v>
      </c>
      <c r="U258">
        <v>14</v>
      </c>
      <c r="V258">
        <v>0</v>
      </c>
      <c r="W258">
        <v>0</v>
      </c>
    </row>
    <row r="259" spans="1:23" hidden="1" x14ac:dyDescent="0.25">
      <c r="A259">
        <v>257</v>
      </c>
      <c r="B259" s="4" t="s">
        <v>785</v>
      </c>
      <c r="C259">
        <v>0</v>
      </c>
      <c r="D259">
        <v>19</v>
      </c>
      <c r="E259">
        <v>10</v>
      </c>
      <c r="F259">
        <v>86</v>
      </c>
      <c r="G259">
        <v>2</v>
      </c>
      <c r="H259">
        <v>0</v>
      </c>
      <c r="I259">
        <v>0</v>
      </c>
      <c r="J259">
        <v>37</v>
      </c>
      <c r="K259" s="23">
        <v>10.75</v>
      </c>
      <c r="L259">
        <v>0</v>
      </c>
      <c r="M259">
        <v>19</v>
      </c>
      <c r="N259">
        <v>799</v>
      </c>
      <c r="O259">
        <v>0</v>
      </c>
      <c r="P259">
        <v>0</v>
      </c>
      <c r="Q259" s="23">
        <v>42.05</v>
      </c>
      <c r="R259">
        <v>0</v>
      </c>
      <c r="S259">
        <v>0</v>
      </c>
      <c r="T259">
        <v>0</v>
      </c>
      <c r="U259">
        <v>8</v>
      </c>
      <c r="V259">
        <v>0</v>
      </c>
      <c r="W259">
        <v>0</v>
      </c>
    </row>
    <row r="260" spans="1:23" hidden="1" x14ac:dyDescent="0.25">
      <c r="A260">
        <v>258</v>
      </c>
      <c r="B260" s="4" t="s">
        <v>585</v>
      </c>
      <c r="C260">
        <v>0</v>
      </c>
      <c r="D260">
        <v>6</v>
      </c>
      <c r="E260">
        <v>5</v>
      </c>
      <c r="F260">
        <v>54</v>
      </c>
      <c r="G260">
        <v>1</v>
      </c>
      <c r="H260">
        <v>0</v>
      </c>
      <c r="I260">
        <v>0</v>
      </c>
      <c r="J260">
        <v>36</v>
      </c>
      <c r="K260" s="23">
        <v>13.5</v>
      </c>
      <c r="L260">
        <v>0</v>
      </c>
      <c r="M260">
        <v>1</v>
      </c>
      <c r="N260">
        <v>43</v>
      </c>
      <c r="O260">
        <v>0</v>
      </c>
      <c r="P260">
        <v>0</v>
      </c>
      <c r="Q260" s="23">
        <v>43</v>
      </c>
      <c r="R260">
        <v>0</v>
      </c>
      <c r="S260">
        <v>0</v>
      </c>
      <c r="T260">
        <v>0</v>
      </c>
      <c r="U260">
        <v>2</v>
      </c>
      <c r="V260">
        <v>0</v>
      </c>
      <c r="W260">
        <v>0</v>
      </c>
    </row>
    <row r="261" spans="1:23" hidden="1" x14ac:dyDescent="0.25">
      <c r="A261">
        <v>259</v>
      </c>
      <c r="B261" s="4" t="s">
        <v>507</v>
      </c>
      <c r="C261">
        <v>0</v>
      </c>
      <c r="D261">
        <v>54</v>
      </c>
      <c r="E261">
        <v>47</v>
      </c>
      <c r="F261">
        <v>212</v>
      </c>
      <c r="G261">
        <v>20</v>
      </c>
      <c r="H261">
        <v>0</v>
      </c>
      <c r="I261">
        <v>0</v>
      </c>
      <c r="J261">
        <v>22</v>
      </c>
      <c r="K261" s="23">
        <v>7.85</v>
      </c>
      <c r="L261">
        <v>0</v>
      </c>
      <c r="M261">
        <v>32</v>
      </c>
      <c r="N261">
        <v>1376</v>
      </c>
      <c r="O261">
        <v>0</v>
      </c>
      <c r="P261">
        <v>0</v>
      </c>
      <c r="Q261" s="23">
        <v>43</v>
      </c>
      <c r="R261">
        <v>0</v>
      </c>
      <c r="S261">
        <v>0</v>
      </c>
      <c r="T261">
        <v>0</v>
      </c>
      <c r="U261">
        <v>19</v>
      </c>
      <c r="V261">
        <v>0</v>
      </c>
      <c r="W261">
        <v>0</v>
      </c>
    </row>
    <row r="262" spans="1:23" hidden="1" x14ac:dyDescent="0.25">
      <c r="A262">
        <v>260</v>
      </c>
      <c r="B262" s="4" t="s">
        <v>685</v>
      </c>
      <c r="C262">
        <v>0</v>
      </c>
      <c r="D262">
        <v>2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 s="23" t="e">
        <v>#DIV/0!</v>
      </c>
      <c r="L262">
        <v>0</v>
      </c>
      <c r="M262">
        <v>1</v>
      </c>
      <c r="N262">
        <v>45</v>
      </c>
      <c r="O262">
        <v>0</v>
      </c>
      <c r="P262">
        <v>0</v>
      </c>
      <c r="Q262" s="23">
        <v>45</v>
      </c>
      <c r="R262">
        <v>0</v>
      </c>
      <c r="S262">
        <v>0</v>
      </c>
      <c r="T262">
        <v>0</v>
      </c>
      <c r="U262">
        <v>1</v>
      </c>
      <c r="V262">
        <v>0</v>
      </c>
      <c r="W262">
        <v>0</v>
      </c>
    </row>
    <row r="263" spans="1:23" hidden="1" x14ac:dyDescent="0.25">
      <c r="A263">
        <v>261</v>
      </c>
      <c r="B263" s="4" t="s">
        <v>926</v>
      </c>
      <c r="C263">
        <v>0</v>
      </c>
      <c r="D263">
        <v>37</v>
      </c>
      <c r="E263">
        <v>34</v>
      </c>
      <c r="F263">
        <v>470</v>
      </c>
      <c r="G263">
        <v>9</v>
      </c>
      <c r="H263">
        <v>2</v>
      </c>
      <c r="I263">
        <v>0</v>
      </c>
      <c r="J263">
        <v>51.1</v>
      </c>
      <c r="K263">
        <v>18.8</v>
      </c>
      <c r="L263">
        <v>0</v>
      </c>
      <c r="M263">
        <v>9</v>
      </c>
      <c r="N263">
        <v>408</v>
      </c>
      <c r="O263">
        <v>0</v>
      </c>
      <c r="P263">
        <v>0</v>
      </c>
      <c r="Q263" s="23">
        <v>45.33</v>
      </c>
      <c r="R263">
        <v>0</v>
      </c>
      <c r="S263">
        <v>0</v>
      </c>
      <c r="T263">
        <v>0</v>
      </c>
      <c r="U263">
        <v>9</v>
      </c>
      <c r="V263">
        <v>0</v>
      </c>
      <c r="W263">
        <v>0</v>
      </c>
    </row>
    <row r="264" spans="1:23" hidden="1" x14ac:dyDescent="0.25">
      <c r="A264">
        <v>262</v>
      </c>
      <c r="B264" s="4" t="s">
        <v>920</v>
      </c>
      <c r="C264">
        <v>0</v>
      </c>
      <c r="D264">
        <v>5</v>
      </c>
      <c r="E264">
        <v>5</v>
      </c>
      <c r="F264">
        <v>15</v>
      </c>
      <c r="G264">
        <v>2</v>
      </c>
      <c r="H264">
        <v>0</v>
      </c>
      <c r="I264">
        <v>0</v>
      </c>
      <c r="J264">
        <v>7</v>
      </c>
      <c r="K264" s="23">
        <v>5</v>
      </c>
      <c r="L264">
        <v>0</v>
      </c>
      <c r="M264">
        <v>1</v>
      </c>
      <c r="N264">
        <v>46</v>
      </c>
      <c r="O264">
        <v>0</v>
      </c>
      <c r="P264">
        <v>0</v>
      </c>
      <c r="Q264" s="23">
        <v>46</v>
      </c>
      <c r="R264">
        <v>0</v>
      </c>
      <c r="S264">
        <v>0</v>
      </c>
      <c r="T264">
        <v>0</v>
      </c>
      <c r="U264">
        <v>2</v>
      </c>
      <c r="V264">
        <v>0</v>
      </c>
      <c r="W264">
        <v>0</v>
      </c>
    </row>
    <row r="265" spans="1:23" hidden="1" x14ac:dyDescent="0.25">
      <c r="A265">
        <v>263</v>
      </c>
      <c r="B265" s="4" t="s">
        <v>757</v>
      </c>
      <c r="C265">
        <v>0</v>
      </c>
      <c r="D265">
        <v>11</v>
      </c>
      <c r="E265">
        <v>15</v>
      </c>
      <c r="F265">
        <v>85</v>
      </c>
      <c r="G265">
        <v>6</v>
      </c>
      <c r="H265">
        <v>0</v>
      </c>
      <c r="I265">
        <v>0</v>
      </c>
      <c r="J265">
        <v>22.1</v>
      </c>
      <c r="K265" s="23">
        <v>9.44</v>
      </c>
      <c r="L265">
        <v>0</v>
      </c>
      <c r="M265">
        <v>8</v>
      </c>
      <c r="N265">
        <v>372</v>
      </c>
      <c r="O265">
        <v>0</v>
      </c>
      <c r="P265">
        <v>0</v>
      </c>
      <c r="Q265" s="23">
        <v>46.5</v>
      </c>
      <c r="R265">
        <v>0</v>
      </c>
      <c r="S265">
        <v>0</v>
      </c>
      <c r="T265">
        <v>0</v>
      </c>
      <c r="U265">
        <v>7</v>
      </c>
      <c r="V265">
        <v>0</v>
      </c>
      <c r="W265">
        <v>0</v>
      </c>
    </row>
    <row r="266" spans="1:23" hidden="1" x14ac:dyDescent="0.25">
      <c r="A266">
        <v>264</v>
      </c>
      <c r="B266" s="4" t="s">
        <v>601</v>
      </c>
      <c r="C266">
        <v>0</v>
      </c>
      <c r="D266">
        <v>8</v>
      </c>
      <c r="E266">
        <v>11</v>
      </c>
      <c r="F266">
        <v>100</v>
      </c>
      <c r="G266">
        <v>3</v>
      </c>
      <c r="H266">
        <v>0</v>
      </c>
      <c r="I266">
        <v>0</v>
      </c>
      <c r="J266">
        <v>26.1</v>
      </c>
      <c r="K266">
        <v>12.5</v>
      </c>
      <c r="L266">
        <v>0</v>
      </c>
      <c r="M266">
        <v>6</v>
      </c>
      <c r="N266">
        <v>281</v>
      </c>
      <c r="O266">
        <v>0</v>
      </c>
      <c r="P266">
        <v>0</v>
      </c>
      <c r="Q266" s="23">
        <v>46.83</v>
      </c>
      <c r="R266">
        <v>0</v>
      </c>
      <c r="S266">
        <v>0</v>
      </c>
      <c r="T266">
        <v>0</v>
      </c>
      <c r="U266">
        <v>1</v>
      </c>
      <c r="V266">
        <v>0</v>
      </c>
      <c r="W266">
        <v>0</v>
      </c>
    </row>
    <row r="267" spans="1:23" hidden="1" x14ac:dyDescent="0.25">
      <c r="A267">
        <v>265</v>
      </c>
      <c r="B267" s="4" t="s">
        <v>891</v>
      </c>
      <c r="C267">
        <v>0</v>
      </c>
      <c r="D267">
        <v>30</v>
      </c>
      <c r="E267">
        <v>30</v>
      </c>
      <c r="F267">
        <v>83</v>
      </c>
      <c r="G267">
        <v>15</v>
      </c>
      <c r="H267">
        <v>0</v>
      </c>
      <c r="I267">
        <v>0</v>
      </c>
      <c r="J267">
        <v>13</v>
      </c>
      <c r="K267" s="23">
        <v>5.53</v>
      </c>
      <c r="L267">
        <v>0</v>
      </c>
      <c r="M267">
        <v>13</v>
      </c>
      <c r="N267">
        <v>624</v>
      </c>
      <c r="O267">
        <v>0</v>
      </c>
      <c r="P267">
        <v>0</v>
      </c>
      <c r="Q267" s="23">
        <v>48</v>
      </c>
      <c r="R267">
        <v>0</v>
      </c>
      <c r="S267">
        <v>0</v>
      </c>
      <c r="T267">
        <v>0</v>
      </c>
      <c r="U267">
        <v>4</v>
      </c>
      <c r="V267">
        <v>0</v>
      </c>
      <c r="W267">
        <v>0</v>
      </c>
    </row>
    <row r="268" spans="1:23" hidden="1" x14ac:dyDescent="0.25">
      <c r="A268">
        <v>266</v>
      </c>
      <c r="B268" s="21" t="s">
        <v>942</v>
      </c>
      <c r="C268">
        <v>0</v>
      </c>
      <c r="D268">
        <v>83</v>
      </c>
      <c r="E268">
        <v>82</v>
      </c>
      <c r="F268">
        <v>1693</v>
      </c>
      <c r="G268">
        <v>6</v>
      </c>
      <c r="H268">
        <v>8</v>
      </c>
      <c r="I268">
        <v>1</v>
      </c>
      <c r="J268">
        <v>100</v>
      </c>
      <c r="K268" s="23">
        <v>22.28</v>
      </c>
      <c r="L268">
        <v>0</v>
      </c>
      <c r="M268">
        <v>5</v>
      </c>
      <c r="N268">
        <v>241</v>
      </c>
      <c r="O268">
        <v>0</v>
      </c>
      <c r="P268">
        <v>0</v>
      </c>
      <c r="Q268" s="23">
        <v>48.2</v>
      </c>
      <c r="R268">
        <v>0</v>
      </c>
      <c r="S268">
        <v>0</v>
      </c>
      <c r="T268">
        <v>0</v>
      </c>
      <c r="U268">
        <v>52</v>
      </c>
      <c r="V268">
        <v>0</v>
      </c>
      <c r="W268">
        <v>0</v>
      </c>
    </row>
    <row r="269" spans="1:23" hidden="1" x14ac:dyDescent="0.25">
      <c r="A269">
        <v>267</v>
      </c>
      <c r="B269" s="4" t="s">
        <v>765</v>
      </c>
      <c r="C269">
        <v>0</v>
      </c>
      <c r="D269">
        <v>12</v>
      </c>
      <c r="E269">
        <v>12</v>
      </c>
      <c r="F269">
        <v>215</v>
      </c>
      <c r="G269">
        <v>1</v>
      </c>
      <c r="H269">
        <v>0</v>
      </c>
      <c r="I269">
        <v>0</v>
      </c>
      <c r="J269">
        <v>43.1</v>
      </c>
      <c r="K269" s="23">
        <v>19.55</v>
      </c>
      <c r="L269">
        <v>0</v>
      </c>
      <c r="M269">
        <v>6</v>
      </c>
      <c r="N269">
        <v>291</v>
      </c>
      <c r="O269">
        <v>0</v>
      </c>
      <c r="P269">
        <v>0</v>
      </c>
      <c r="Q269" s="23">
        <v>48.5</v>
      </c>
      <c r="R269">
        <v>0</v>
      </c>
      <c r="S269">
        <v>0</v>
      </c>
      <c r="T269">
        <v>0</v>
      </c>
      <c r="U269">
        <v>6</v>
      </c>
      <c r="V269">
        <v>0</v>
      </c>
      <c r="W269">
        <v>0</v>
      </c>
    </row>
    <row r="270" spans="1:23" hidden="1" x14ac:dyDescent="0.25">
      <c r="A270">
        <v>268</v>
      </c>
      <c r="B270" s="4" t="s">
        <v>484</v>
      </c>
      <c r="C270">
        <v>5</v>
      </c>
      <c r="D270">
        <v>36</v>
      </c>
      <c r="E270">
        <v>18</v>
      </c>
      <c r="F270">
        <v>32</v>
      </c>
      <c r="G270">
        <v>10</v>
      </c>
      <c r="H270">
        <v>0</v>
      </c>
      <c r="I270">
        <v>0</v>
      </c>
      <c r="J270">
        <v>13.1</v>
      </c>
      <c r="K270" s="23">
        <v>4</v>
      </c>
      <c r="L270">
        <v>220.2</v>
      </c>
      <c r="M270">
        <v>20</v>
      </c>
      <c r="N270">
        <v>975</v>
      </c>
      <c r="O270">
        <v>0</v>
      </c>
      <c r="P270">
        <v>0</v>
      </c>
      <c r="Q270" s="23">
        <v>48.75</v>
      </c>
      <c r="R270">
        <v>66.06</v>
      </c>
      <c r="S270">
        <v>4.43</v>
      </c>
      <c r="T270">
        <v>5</v>
      </c>
      <c r="U270">
        <v>7</v>
      </c>
      <c r="V270">
        <v>0</v>
      </c>
      <c r="W270">
        <v>0</v>
      </c>
    </row>
    <row r="271" spans="1:23" hidden="1" x14ac:dyDescent="0.25">
      <c r="A271">
        <v>269</v>
      </c>
      <c r="B271" s="4" t="s">
        <v>745</v>
      </c>
      <c r="C271">
        <v>0</v>
      </c>
      <c r="D271">
        <v>22</v>
      </c>
      <c r="E271">
        <v>22</v>
      </c>
      <c r="F271">
        <v>560</v>
      </c>
      <c r="G271">
        <v>1</v>
      </c>
      <c r="H271">
        <v>3</v>
      </c>
      <c r="I271">
        <v>0</v>
      </c>
      <c r="J271">
        <v>60</v>
      </c>
      <c r="K271" s="23">
        <v>26.67</v>
      </c>
      <c r="L271">
        <v>0</v>
      </c>
      <c r="M271">
        <v>15</v>
      </c>
      <c r="N271">
        <v>733</v>
      </c>
      <c r="O271">
        <v>0</v>
      </c>
      <c r="P271">
        <v>0</v>
      </c>
      <c r="Q271" s="23">
        <v>48.87</v>
      </c>
      <c r="R271">
        <v>0</v>
      </c>
      <c r="S271">
        <v>0</v>
      </c>
      <c r="T271">
        <v>0</v>
      </c>
      <c r="U271">
        <v>16</v>
      </c>
      <c r="V271">
        <v>0</v>
      </c>
      <c r="W271">
        <v>0</v>
      </c>
    </row>
    <row r="272" spans="1:23" hidden="1" x14ac:dyDescent="0.25">
      <c r="A272">
        <v>270</v>
      </c>
      <c r="B272" s="4" t="s">
        <v>834</v>
      </c>
      <c r="C272">
        <v>0</v>
      </c>
      <c r="D272">
        <v>4</v>
      </c>
      <c r="E272">
        <v>4</v>
      </c>
      <c r="F272">
        <v>79</v>
      </c>
      <c r="G272">
        <v>0</v>
      </c>
      <c r="H272">
        <v>0</v>
      </c>
      <c r="I272">
        <v>0</v>
      </c>
      <c r="J272">
        <v>43</v>
      </c>
      <c r="K272" s="23">
        <v>19.75</v>
      </c>
      <c r="L272">
        <v>0</v>
      </c>
      <c r="M272">
        <v>2</v>
      </c>
      <c r="N272">
        <v>102</v>
      </c>
      <c r="O272">
        <v>0</v>
      </c>
      <c r="P272">
        <v>0</v>
      </c>
      <c r="Q272" s="23">
        <v>51</v>
      </c>
      <c r="R272">
        <v>0</v>
      </c>
      <c r="S272">
        <v>0</v>
      </c>
      <c r="T272">
        <v>0</v>
      </c>
      <c r="U272">
        <v>1</v>
      </c>
      <c r="V272">
        <v>0</v>
      </c>
      <c r="W272">
        <v>0</v>
      </c>
    </row>
    <row r="273" spans="1:23" hidden="1" x14ac:dyDescent="0.25">
      <c r="A273">
        <v>271</v>
      </c>
      <c r="B273" s="4" t="s">
        <v>837</v>
      </c>
      <c r="C273">
        <v>0</v>
      </c>
      <c r="D273">
        <v>4</v>
      </c>
      <c r="E273">
        <v>3</v>
      </c>
      <c r="F273">
        <v>90</v>
      </c>
      <c r="G273">
        <v>0</v>
      </c>
      <c r="H273">
        <v>1</v>
      </c>
      <c r="I273">
        <v>0</v>
      </c>
      <c r="J273">
        <v>82</v>
      </c>
      <c r="K273" s="23">
        <v>30</v>
      </c>
      <c r="L273">
        <v>0</v>
      </c>
      <c r="M273">
        <v>1</v>
      </c>
      <c r="N273">
        <v>52</v>
      </c>
      <c r="O273">
        <v>0</v>
      </c>
      <c r="P273">
        <v>0</v>
      </c>
      <c r="Q273" s="23">
        <v>52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</row>
    <row r="274" spans="1:23" hidden="1" x14ac:dyDescent="0.25">
      <c r="A274">
        <v>272</v>
      </c>
      <c r="B274" s="4" t="s">
        <v>702</v>
      </c>
      <c r="C274">
        <v>0</v>
      </c>
      <c r="D274">
        <v>5</v>
      </c>
      <c r="E274">
        <v>5</v>
      </c>
      <c r="F274">
        <v>31</v>
      </c>
      <c r="G274">
        <v>2</v>
      </c>
      <c r="H274">
        <v>0</v>
      </c>
      <c r="I274">
        <v>0</v>
      </c>
      <c r="J274">
        <v>15</v>
      </c>
      <c r="K274" s="23">
        <v>10.33</v>
      </c>
      <c r="L274">
        <v>0</v>
      </c>
      <c r="M274">
        <v>5</v>
      </c>
      <c r="N274">
        <v>262</v>
      </c>
      <c r="O274">
        <v>0</v>
      </c>
      <c r="P274">
        <v>0</v>
      </c>
      <c r="Q274" s="23">
        <v>52.4</v>
      </c>
      <c r="R274">
        <v>0</v>
      </c>
      <c r="S274">
        <v>0</v>
      </c>
      <c r="T274">
        <v>0</v>
      </c>
      <c r="U274">
        <v>2</v>
      </c>
      <c r="V274">
        <v>0</v>
      </c>
      <c r="W274">
        <v>0</v>
      </c>
    </row>
    <row r="275" spans="1:23" hidden="1" x14ac:dyDescent="0.25">
      <c r="A275">
        <v>273</v>
      </c>
      <c r="B275" s="4" t="s">
        <v>930</v>
      </c>
      <c r="C275">
        <v>0</v>
      </c>
      <c r="D275">
        <v>10</v>
      </c>
      <c r="E275">
        <v>11</v>
      </c>
      <c r="F275">
        <v>76</v>
      </c>
      <c r="G275">
        <v>4</v>
      </c>
      <c r="H275">
        <v>0</v>
      </c>
      <c r="I275">
        <v>0</v>
      </c>
      <c r="J275">
        <v>30</v>
      </c>
      <c r="K275" s="23">
        <v>10.86</v>
      </c>
      <c r="L275">
        <v>0</v>
      </c>
      <c r="M275">
        <v>6</v>
      </c>
      <c r="N275">
        <v>317</v>
      </c>
      <c r="O275">
        <v>0</v>
      </c>
      <c r="P275">
        <v>0</v>
      </c>
      <c r="Q275" s="23">
        <v>52.83</v>
      </c>
      <c r="R275">
        <v>0</v>
      </c>
      <c r="S275">
        <v>0</v>
      </c>
      <c r="T275">
        <v>0</v>
      </c>
      <c r="U275">
        <v>2</v>
      </c>
      <c r="V275">
        <v>0</v>
      </c>
      <c r="W275">
        <v>0</v>
      </c>
    </row>
    <row r="276" spans="1:23" hidden="1" x14ac:dyDescent="0.25">
      <c r="A276">
        <v>274</v>
      </c>
      <c r="B276" s="21" t="s">
        <v>951</v>
      </c>
      <c r="C276">
        <v>0</v>
      </c>
      <c r="D276">
        <v>13</v>
      </c>
      <c r="E276">
        <v>4</v>
      </c>
      <c r="F276">
        <v>9</v>
      </c>
      <c r="G276">
        <v>1</v>
      </c>
      <c r="H276">
        <v>0</v>
      </c>
      <c r="I276">
        <v>0</v>
      </c>
      <c r="J276">
        <v>5</v>
      </c>
      <c r="K276" s="23">
        <v>3</v>
      </c>
      <c r="L276">
        <v>0</v>
      </c>
      <c r="M276">
        <v>7</v>
      </c>
      <c r="N276">
        <v>370</v>
      </c>
      <c r="O276">
        <v>0</v>
      </c>
      <c r="P276">
        <v>0</v>
      </c>
      <c r="Q276" s="23">
        <v>52.86</v>
      </c>
      <c r="R276">
        <v>0</v>
      </c>
      <c r="S276">
        <v>0</v>
      </c>
      <c r="T276">
        <v>0</v>
      </c>
      <c r="U276">
        <v>6</v>
      </c>
      <c r="V276">
        <v>0</v>
      </c>
      <c r="W276">
        <v>0</v>
      </c>
    </row>
    <row r="277" spans="1:23" hidden="1" x14ac:dyDescent="0.25">
      <c r="A277">
        <v>275</v>
      </c>
      <c r="B277" s="4" t="s">
        <v>650</v>
      </c>
      <c r="C277">
        <v>0</v>
      </c>
      <c r="D277">
        <v>4</v>
      </c>
      <c r="E277">
        <v>4</v>
      </c>
      <c r="F277">
        <v>25</v>
      </c>
      <c r="G277">
        <v>0</v>
      </c>
      <c r="H277">
        <v>0</v>
      </c>
      <c r="I277">
        <v>0</v>
      </c>
      <c r="J277">
        <v>14</v>
      </c>
      <c r="K277" s="23">
        <v>6.25</v>
      </c>
      <c r="L277">
        <v>0</v>
      </c>
      <c r="M277">
        <v>1</v>
      </c>
      <c r="N277">
        <v>53</v>
      </c>
      <c r="O277">
        <v>0</v>
      </c>
      <c r="P277">
        <v>0</v>
      </c>
      <c r="Q277" s="23">
        <v>53</v>
      </c>
      <c r="R277">
        <v>0</v>
      </c>
      <c r="S277">
        <v>0</v>
      </c>
      <c r="T277">
        <v>0</v>
      </c>
      <c r="U277">
        <v>4</v>
      </c>
      <c r="V277">
        <v>0</v>
      </c>
      <c r="W277">
        <v>0</v>
      </c>
    </row>
    <row r="278" spans="1:23" hidden="1" x14ac:dyDescent="0.25">
      <c r="A278">
        <v>276</v>
      </c>
      <c r="B278" s="4" t="s">
        <v>678</v>
      </c>
      <c r="C278">
        <v>0</v>
      </c>
      <c r="D278">
        <v>1</v>
      </c>
      <c r="E278">
        <v>1</v>
      </c>
      <c r="F278">
        <v>12</v>
      </c>
      <c r="G278">
        <v>1</v>
      </c>
      <c r="H278">
        <v>0</v>
      </c>
      <c r="I278">
        <v>0</v>
      </c>
      <c r="J278">
        <v>12.1</v>
      </c>
      <c r="K278" s="23" t="e">
        <v>#DIV/0!</v>
      </c>
      <c r="L278">
        <v>0</v>
      </c>
      <c r="M278">
        <v>1</v>
      </c>
      <c r="N278">
        <v>53</v>
      </c>
      <c r="O278">
        <v>0</v>
      </c>
      <c r="P278">
        <v>0</v>
      </c>
      <c r="Q278" s="23">
        <v>53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</row>
    <row r="279" spans="1:23" hidden="1" x14ac:dyDescent="0.25">
      <c r="A279">
        <v>277</v>
      </c>
      <c r="B279" s="4" t="s">
        <v>799</v>
      </c>
      <c r="C279">
        <v>0</v>
      </c>
      <c r="D279">
        <v>7</v>
      </c>
      <c r="E279">
        <v>7</v>
      </c>
      <c r="F279">
        <v>89</v>
      </c>
      <c r="G279">
        <v>4</v>
      </c>
      <c r="H279">
        <v>1</v>
      </c>
      <c r="I279">
        <v>0</v>
      </c>
      <c r="J279">
        <v>50.1</v>
      </c>
      <c r="K279" s="23">
        <v>29.67</v>
      </c>
      <c r="L279">
        <v>0</v>
      </c>
      <c r="M279">
        <v>5</v>
      </c>
      <c r="N279">
        <v>272</v>
      </c>
      <c r="O279">
        <v>0</v>
      </c>
      <c r="P279">
        <v>0</v>
      </c>
      <c r="Q279" s="23">
        <v>54.4</v>
      </c>
      <c r="R279">
        <v>0</v>
      </c>
      <c r="S279">
        <v>0</v>
      </c>
      <c r="T279">
        <v>0</v>
      </c>
      <c r="U279">
        <v>2</v>
      </c>
      <c r="V279">
        <v>0</v>
      </c>
      <c r="W279">
        <v>0</v>
      </c>
    </row>
    <row r="280" spans="1:23" hidden="1" x14ac:dyDescent="0.25">
      <c r="A280">
        <v>278</v>
      </c>
      <c r="B280" s="21" t="s">
        <v>602</v>
      </c>
      <c r="C280">
        <v>0</v>
      </c>
      <c r="D280">
        <v>10</v>
      </c>
      <c r="E280">
        <v>11</v>
      </c>
      <c r="F280">
        <v>181</v>
      </c>
      <c r="G280">
        <v>1</v>
      </c>
      <c r="H280">
        <v>1</v>
      </c>
      <c r="I280">
        <v>0</v>
      </c>
      <c r="J280">
        <v>69.099999999999994</v>
      </c>
      <c r="K280" s="23">
        <v>18.100000000000001</v>
      </c>
      <c r="L280">
        <v>0</v>
      </c>
      <c r="M280">
        <v>1</v>
      </c>
      <c r="N280">
        <v>56</v>
      </c>
      <c r="O280">
        <v>0</v>
      </c>
      <c r="P280">
        <v>0</v>
      </c>
      <c r="Q280" s="23">
        <v>56</v>
      </c>
      <c r="R280">
        <v>0</v>
      </c>
      <c r="S280">
        <v>0</v>
      </c>
      <c r="T280">
        <v>0</v>
      </c>
      <c r="U280">
        <v>4</v>
      </c>
      <c r="V280">
        <v>0</v>
      </c>
      <c r="W280">
        <v>0</v>
      </c>
    </row>
    <row r="281" spans="1:23" hidden="1" x14ac:dyDescent="0.25">
      <c r="A281">
        <v>279</v>
      </c>
      <c r="B281" s="21" t="s">
        <v>904</v>
      </c>
      <c r="C281">
        <v>0</v>
      </c>
      <c r="D281">
        <v>11</v>
      </c>
      <c r="E281">
        <v>12</v>
      </c>
      <c r="F281">
        <v>62</v>
      </c>
      <c r="G281">
        <v>2</v>
      </c>
      <c r="H281">
        <v>0</v>
      </c>
      <c r="I281">
        <v>0</v>
      </c>
      <c r="J281">
        <v>29</v>
      </c>
      <c r="K281" s="23">
        <v>6.2</v>
      </c>
      <c r="L281">
        <v>0</v>
      </c>
      <c r="M281">
        <v>6</v>
      </c>
      <c r="N281">
        <v>337</v>
      </c>
      <c r="O281">
        <v>0</v>
      </c>
      <c r="P281">
        <v>0</v>
      </c>
      <c r="Q281" s="23">
        <v>56.17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</row>
    <row r="282" spans="1:23" hidden="1" x14ac:dyDescent="0.25">
      <c r="A282">
        <v>280</v>
      </c>
      <c r="B282" s="4" t="s">
        <v>764</v>
      </c>
      <c r="C282">
        <v>0</v>
      </c>
      <c r="D282">
        <v>31</v>
      </c>
      <c r="E282">
        <v>30</v>
      </c>
      <c r="F282">
        <v>387</v>
      </c>
      <c r="G282">
        <v>2</v>
      </c>
      <c r="H282">
        <v>0</v>
      </c>
      <c r="I282">
        <v>0</v>
      </c>
      <c r="J282">
        <v>36.1</v>
      </c>
      <c r="K282" s="23">
        <v>13.82</v>
      </c>
      <c r="L282">
        <v>0</v>
      </c>
      <c r="M282">
        <v>4</v>
      </c>
      <c r="N282">
        <v>226</v>
      </c>
      <c r="O282">
        <v>0</v>
      </c>
      <c r="P282">
        <v>0</v>
      </c>
      <c r="Q282" s="23">
        <v>56.5</v>
      </c>
      <c r="R282">
        <v>0</v>
      </c>
      <c r="S282">
        <v>0</v>
      </c>
      <c r="T282">
        <v>0</v>
      </c>
      <c r="U282">
        <v>11</v>
      </c>
      <c r="V282">
        <v>0</v>
      </c>
      <c r="W282">
        <v>0</v>
      </c>
    </row>
    <row r="283" spans="1:23" hidden="1" x14ac:dyDescent="0.25">
      <c r="A283">
        <v>281</v>
      </c>
      <c r="B283" s="21" t="s">
        <v>595</v>
      </c>
      <c r="C283">
        <v>0</v>
      </c>
      <c r="D283">
        <v>16</v>
      </c>
      <c r="E283">
        <v>17</v>
      </c>
      <c r="F283">
        <v>177</v>
      </c>
      <c r="G283">
        <v>1</v>
      </c>
      <c r="H283">
        <v>0</v>
      </c>
      <c r="I283">
        <v>0</v>
      </c>
      <c r="J283">
        <v>38.1</v>
      </c>
      <c r="K283">
        <v>11.06</v>
      </c>
      <c r="L283">
        <v>0</v>
      </c>
      <c r="M283">
        <v>1</v>
      </c>
      <c r="N283">
        <v>57</v>
      </c>
      <c r="O283">
        <v>0</v>
      </c>
      <c r="P283">
        <v>0</v>
      </c>
      <c r="Q283" s="23">
        <v>57</v>
      </c>
      <c r="R283">
        <v>0</v>
      </c>
      <c r="S283">
        <v>0</v>
      </c>
      <c r="T283">
        <v>0</v>
      </c>
      <c r="U283">
        <v>4</v>
      </c>
      <c r="V283">
        <v>0</v>
      </c>
      <c r="W283">
        <v>0</v>
      </c>
    </row>
    <row r="284" spans="1:23" hidden="1" x14ac:dyDescent="0.25">
      <c r="A284">
        <v>282</v>
      </c>
      <c r="B284" s="21" t="s">
        <v>553</v>
      </c>
      <c r="C284">
        <v>5</v>
      </c>
      <c r="D284">
        <v>34</v>
      </c>
      <c r="E284">
        <v>28</v>
      </c>
      <c r="F284">
        <v>266</v>
      </c>
      <c r="G284">
        <v>2</v>
      </c>
      <c r="H284">
        <v>0</v>
      </c>
      <c r="I284">
        <v>0</v>
      </c>
      <c r="J284">
        <v>30</v>
      </c>
      <c r="K284" s="23">
        <v>10.23</v>
      </c>
      <c r="L284">
        <v>135.1</v>
      </c>
      <c r="M284">
        <v>10</v>
      </c>
      <c r="N284">
        <v>576</v>
      </c>
      <c r="O284">
        <v>0</v>
      </c>
      <c r="P284">
        <v>0</v>
      </c>
      <c r="Q284" s="23">
        <v>57.6</v>
      </c>
      <c r="R284">
        <v>81.06</v>
      </c>
      <c r="S284">
        <v>4.26</v>
      </c>
      <c r="T284">
        <v>4</v>
      </c>
      <c r="U284">
        <v>12</v>
      </c>
      <c r="V284">
        <v>3</v>
      </c>
      <c r="W284">
        <v>0</v>
      </c>
    </row>
    <row r="285" spans="1:23" hidden="1" x14ac:dyDescent="0.25">
      <c r="A285">
        <v>283</v>
      </c>
      <c r="B285" s="4" t="s">
        <v>819</v>
      </c>
      <c r="C285">
        <v>0</v>
      </c>
      <c r="D285">
        <v>7</v>
      </c>
      <c r="E285">
        <v>8</v>
      </c>
      <c r="F285">
        <v>87</v>
      </c>
      <c r="G285">
        <v>2</v>
      </c>
      <c r="H285">
        <v>0</v>
      </c>
      <c r="I285">
        <v>0</v>
      </c>
      <c r="J285">
        <v>24</v>
      </c>
      <c r="K285" s="23">
        <v>14.5</v>
      </c>
      <c r="L285">
        <v>0</v>
      </c>
      <c r="M285">
        <v>3</v>
      </c>
      <c r="N285">
        <v>175</v>
      </c>
      <c r="O285">
        <v>0</v>
      </c>
      <c r="P285">
        <v>0</v>
      </c>
      <c r="Q285" s="23">
        <v>58.33</v>
      </c>
      <c r="R285">
        <v>0</v>
      </c>
      <c r="S285">
        <v>0</v>
      </c>
      <c r="T285">
        <v>0</v>
      </c>
      <c r="U285">
        <v>2</v>
      </c>
      <c r="V285">
        <v>0</v>
      </c>
      <c r="W285">
        <v>0</v>
      </c>
    </row>
    <row r="286" spans="1:23" hidden="1" x14ac:dyDescent="0.25">
      <c r="A286">
        <v>284</v>
      </c>
      <c r="B286" s="4" t="s">
        <v>736</v>
      </c>
      <c r="C286">
        <v>0</v>
      </c>
      <c r="D286">
        <v>111</v>
      </c>
      <c r="E286">
        <v>123</v>
      </c>
      <c r="F286">
        <v>2032</v>
      </c>
      <c r="G286">
        <v>13</v>
      </c>
      <c r="H286">
        <v>6</v>
      </c>
      <c r="I286">
        <v>0</v>
      </c>
      <c r="J286">
        <v>87.1</v>
      </c>
      <c r="K286" s="23">
        <v>18.47</v>
      </c>
      <c r="L286">
        <v>0</v>
      </c>
      <c r="M286">
        <v>4</v>
      </c>
      <c r="N286">
        <v>244</v>
      </c>
      <c r="O286">
        <v>0</v>
      </c>
      <c r="P286">
        <v>0</v>
      </c>
      <c r="Q286" s="23">
        <v>61</v>
      </c>
      <c r="R286">
        <v>0</v>
      </c>
      <c r="S286">
        <v>0</v>
      </c>
      <c r="T286">
        <v>0</v>
      </c>
      <c r="U286">
        <v>72</v>
      </c>
      <c r="V286">
        <v>0</v>
      </c>
      <c r="W286">
        <v>2</v>
      </c>
    </row>
    <row r="287" spans="1:23" hidden="1" x14ac:dyDescent="0.25">
      <c r="A287">
        <v>285</v>
      </c>
      <c r="B287" s="4" t="s">
        <v>608</v>
      </c>
      <c r="C287">
        <v>0</v>
      </c>
      <c r="D287">
        <v>3</v>
      </c>
      <c r="E287">
        <v>4</v>
      </c>
      <c r="F287">
        <v>29</v>
      </c>
      <c r="G287">
        <v>0</v>
      </c>
      <c r="H287">
        <v>0</v>
      </c>
      <c r="I287">
        <v>0</v>
      </c>
      <c r="J287">
        <v>18</v>
      </c>
      <c r="K287" s="23">
        <v>7.25</v>
      </c>
      <c r="L287">
        <v>0</v>
      </c>
      <c r="M287">
        <v>1</v>
      </c>
      <c r="N287">
        <v>61</v>
      </c>
      <c r="O287">
        <v>0</v>
      </c>
      <c r="P287">
        <v>0</v>
      </c>
      <c r="Q287" s="23">
        <v>61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</row>
    <row r="288" spans="1:23" hidden="1" x14ac:dyDescent="0.25">
      <c r="A288">
        <v>286</v>
      </c>
      <c r="B288" s="4" t="s">
        <v>863</v>
      </c>
      <c r="C288">
        <v>0</v>
      </c>
      <c r="D288">
        <v>8</v>
      </c>
      <c r="E288">
        <v>7</v>
      </c>
      <c r="F288">
        <v>46</v>
      </c>
      <c r="G288">
        <v>3</v>
      </c>
      <c r="H288">
        <v>0</v>
      </c>
      <c r="I288">
        <v>0</v>
      </c>
      <c r="J288">
        <v>23.1</v>
      </c>
      <c r="K288" s="23">
        <v>11.5</v>
      </c>
      <c r="L288">
        <v>0</v>
      </c>
      <c r="M288">
        <v>5</v>
      </c>
      <c r="N288">
        <v>305</v>
      </c>
      <c r="O288">
        <v>0</v>
      </c>
      <c r="P288">
        <v>0</v>
      </c>
      <c r="Q288" s="23">
        <v>61</v>
      </c>
      <c r="R288">
        <v>0</v>
      </c>
      <c r="S288">
        <v>0</v>
      </c>
      <c r="T288">
        <v>0</v>
      </c>
      <c r="U288">
        <v>6</v>
      </c>
      <c r="V288">
        <v>0</v>
      </c>
      <c r="W288">
        <v>0</v>
      </c>
    </row>
    <row r="289" spans="1:23" hidden="1" x14ac:dyDescent="0.25">
      <c r="A289">
        <v>287</v>
      </c>
      <c r="B289" s="4" t="s">
        <v>639</v>
      </c>
      <c r="C289">
        <v>0</v>
      </c>
      <c r="D289">
        <v>14</v>
      </c>
      <c r="E289">
        <v>15</v>
      </c>
      <c r="F289">
        <v>388</v>
      </c>
      <c r="G289">
        <v>0</v>
      </c>
      <c r="H289">
        <v>2</v>
      </c>
      <c r="I289">
        <v>0</v>
      </c>
      <c r="J289">
        <v>86</v>
      </c>
      <c r="K289" s="23">
        <v>25.87</v>
      </c>
      <c r="L289">
        <v>0</v>
      </c>
      <c r="M289">
        <v>3</v>
      </c>
      <c r="N289">
        <v>191</v>
      </c>
      <c r="O289">
        <v>0</v>
      </c>
      <c r="P289">
        <v>0</v>
      </c>
      <c r="Q289" s="23">
        <v>63.67</v>
      </c>
      <c r="R289">
        <v>0</v>
      </c>
      <c r="S289">
        <v>0</v>
      </c>
      <c r="T289">
        <v>0</v>
      </c>
      <c r="U289">
        <v>3</v>
      </c>
      <c r="V289">
        <v>0</v>
      </c>
      <c r="W289">
        <v>0</v>
      </c>
    </row>
    <row r="290" spans="1:23" hidden="1" x14ac:dyDescent="0.25">
      <c r="A290">
        <v>288</v>
      </c>
      <c r="B290" s="4" t="s">
        <v>693</v>
      </c>
      <c r="C290">
        <v>0</v>
      </c>
      <c r="D290">
        <v>2</v>
      </c>
      <c r="E290">
        <v>1</v>
      </c>
      <c r="F290">
        <v>0</v>
      </c>
      <c r="G290">
        <v>0</v>
      </c>
      <c r="H290">
        <v>0</v>
      </c>
      <c r="I290">
        <v>0</v>
      </c>
      <c r="J290">
        <v>0</v>
      </c>
      <c r="K290" s="23">
        <v>0</v>
      </c>
      <c r="L290">
        <v>0</v>
      </c>
      <c r="M290">
        <v>1</v>
      </c>
      <c r="N290">
        <v>64</v>
      </c>
      <c r="O290">
        <v>0</v>
      </c>
      <c r="P290">
        <v>0</v>
      </c>
      <c r="Q290" s="23">
        <v>64</v>
      </c>
      <c r="R290">
        <v>0</v>
      </c>
      <c r="S290">
        <v>0</v>
      </c>
      <c r="T290">
        <v>0</v>
      </c>
      <c r="U290">
        <v>1</v>
      </c>
      <c r="V290">
        <v>0</v>
      </c>
      <c r="W290">
        <v>0</v>
      </c>
    </row>
    <row r="291" spans="1:23" hidden="1" x14ac:dyDescent="0.25">
      <c r="A291">
        <v>289</v>
      </c>
      <c r="B291" s="6" t="s">
        <v>791</v>
      </c>
      <c r="C291">
        <v>0</v>
      </c>
      <c r="D291">
        <v>12</v>
      </c>
      <c r="E291">
        <v>12</v>
      </c>
      <c r="F291">
        <v>79</v>
      </c>
      <c r="G291">
        <v>0</v>
      </c>
      <c r="H291">
        <v>0</v>
      </c>
      <c r="I291">
        <v>0</v>
      </c>
      <c r="J291">
        <v>16</v>
      </c>
      <c r="K291" s="23">
        <v>6.58</v>
      </c>
      <c r="L291">
        <v>0</v>
      </c>
      <c r="M291">
        <v>2</v>
      </c>
      <c r="N291">
        <v>136</v>
      </c>
      <c r="O291">
        <v>0</v>
      </c>
      <c r="P291">
        <v>0</v>
      </c>
      <c r="Q291" s="23">
        <v>68</v>
      </c>
      <c r="R291">
        <v>0</v>
      </c>
      <c r="S291">
        <v>0</v>
      </c>
      <c r="T291">
        <v>0</v>
      </c>
      <c r="U291">
        <v>1</v>
      </c>
      <c r="V291">
        <v>0</v>
      </c>
      <c r="W291">
        <v>0</v>
      </c>
    </row>
    <row r="292" spans="1:23" hidden="1" x14ac:dyDescent="0.25">
      <c r="A292">
        <v>290</v>
      </c>
      <c r="B292" s="4" t="s">
        <v>646</v>
      </c>
      <c r="C292">
        <v>0</v>
      </c>
      <c r="D292">
        <v>1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 t="e">
        <v>#DIV/0!</v>
      </c>
      <c r="L292">
        <v>0</v>
      </c>
      <c r="M292">
        <v>1</v>
      </c>
      <c r="N292">
        <v>71</v>
      </c>
      <c r="O292">
        <v>0</v>
      </c>
      <c r="P292">
        <v>0</v>
      </c>
      <c r="Q292" s="23">
        <v>71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</row>
    <row r="293" spans="1:23" hidden="1" x14ac:dyDescent="0.25">
      <c r="A293">
        <v>291</v>
      </c>
      <c r="B293" s="4" t="s">
        <v>794</v>
      </c>
      <c r="C293">
        <v>0</v>
      </c>
      <c r="D293">
        <v>5</v>
      </c>
      <c r="E293">
        <v>6</v>
      </c>
      <c r="F293">
        <v>36</v>
      </c>
      <c r="G293">
        <v>3</v>
      </c>
      <c r="H293">
        <v>0</v>
      </c>
      <c r="I293">
        <v>0</v>
      </c>
      <c r="J293">
        <v>11</v>
      </c>
      <c r="K293" s="23">
        <v>12</v>
      </c>
      <c r="L293">
        <v>0</v>
      </c>
      <c r="M293">
        <v>1</v>
      </c>
      <c r="N293">
        <v>74</v>
      </c>
      <c r="O293">
        <v>0</v>
      </c>
      <c r="P293">
        <v>0</v>
      </c>
      <c r="Q293" s="23">
        <v>74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</row>
    <row r="294" spans="1:23" hidden="1" x14ac:dyDescent="0.25">
      <c r="A294">
        <v>292</v>
      </c>
      <c r="B294" s="4" t="s">
        <v>669</v>
      </c>
      <c r="C294">
        <v>0</v>
      </c>
      <c r="D294">
        <v>18</v>
      </c>
      <c r="E294">
        <v>19</v>
      </c>
      <c r="F294">
        <v>444</v>
      </c>
      <c r="G294">
        <v>0</v>
      </c>
      <c r="H294">
        <v>3</v>
      </c>
      <c r="I294">
        <v>0</v>
      </c>
      <c r="J294">
        <v>88</v>
      </c>
      <c r="K294" s="23">
        <v>23.37</v>
      </c>
      <c r="L294">
        <v>0</v>
      </c>
      <c r="M294">
        <v>1</v>
      </c>
      <c r="N294">
        <v>81</v>
      </c>
      <c r="O294">
        <v>0</v>
      </c>
      <c r="P294">
        <v>0</v>
      </c>
      <c r="Q294" s="23">
        <v>81</v>
      </c>
      <c r="R294">
        <v>0</v>
      </c>
      <c r="S294">
        <v>0</v>
      </c>
      <c r="T294">
        <v>0</v>
      </c>
      <c r="U294">
        <v>9</v>
      </c>
      <c r="V294">
        <v>0</v>
      </c>
      <c r="W294">
        <v>0</v>
      </c>
    </row>
    <row r="295" spans="1:23" hidden="1" x14ac:dyDescent="0.25">
      <c r="A295">
        <v>293</v>
      </c>
      <c r="B295" s="4" t="s">
        <v>716</v>
      </c>
      <c r="C295">
        <v>0</v>
      </c>
      <c r="D295">
        <v>66</v>
      </c>
      <c r="E295">
        <v>67</v>
      </c>
      <c r="F295">
        <v>1464</v>
      </c>
      <c r="G295">
        <v>7</v>
      </c>
      <c r="H295">
        <v>6</v>
      </c>
      <c r="I295">
        <v>3</v>
      </c>
      <c r="J295">
        <v>109.1</v>
      </c>
      <c r="K295" s="23">
        <v>24.4</v>
      </c>
      <c r="L295">
        <v>0</v>
      </c>
      <c r="M295">
        <v>3</v>
      </c>
      <c r="N295">
        <v>248</v>
      </c>
      <c r="O295">
        <v>0</v>
      </c>
      <c r="P295">
        <v>0</v>
      </c>
      <c r="Q295" s="23">
        <v>82.67</v>
      </c>
      <c r="R295">
        <v>0</v>
      </c>
      <c r="S295">
        <v>0</v>
      </c>
      <c r="T295">
        <v>0</v>
      </c>
      <c r="U295">
        <v>24</v>
      </c>
      <c r="V295">
        <v>0</v>
      </c>
      <c r="W295">
        <v>0</v>
      </c>
    </row>
    <row r="296" spans="1:23" hidden="1" x14ac:dyDescent="0.25">
      <c r="A296">
        <v>294</v>
      </c>
      <c r="B296" s="4" t="s">
        <v>751</v>
      </c>
      <c r="C296">
        <v>0</v>
      </c>
      <c r="D296">
        <v>20</v>
      </c>
      <c r="E296">
        <v>17</v>
      </c>
      <c r="F296">
        <v>238</v>
      </c>
      <c r="G296">
        <v>1</v>
      </c>
      <c r="H296">
        <v>2</v>
      </c>
      <c r="I296">
        <v>0</v>
      </c>
      <c r="J296">
        <v>59</v>
      </c>
      <c r="K296" s="23">
        <v>14.88</v>
      </c>
      <c r="L296">
        <v>0</v>
      </c>
      <c r="M296">
        <v>2</v>
      </c>
      <c r="N296">
        <v>199</v>
      </c>
      <c r="O296">
        <v>0</v>
      </c>
      <c r="P296">
        <v>0</v>
      </c>
      <c r="Q296" s="23">
        <v>99.5</v>
      </c>
      <c r="R296">
        <v>0</v>
      </c>
      <c r="S296">
        <v>0</v>
      </c>
      <c r="T296">
        <v>0</v>
      </c>
      <c r="U296">
        <v>3</v>
      </c>
      <c r="V296">
        <v>0</v>
      </c>
      <c r="W296">
        <v>0</v>
      </c>
    </row>
    <row r="297" spans="1:23" hidden="1" x14ac:dyDescent="0.25">
      <c r="A297">
        <v>295</v>
      </c>
      <c r="B297" s="4" t="s">
        <v>665</v>
      </c>
      <c r="C297">
        <v>0</v>
      </c>
      <c r="D297">
        <v>18</v>
      </c>
      <c r="E297">
        <v>21</v>
      </c>
      <c r="F297">
        <v>180</v>
      </c>
      <c r="G297">
        <v>3</v>
      </c>
      <c r="H297">
        <v>0</v>
      </c>
      <c r="I297">
        <v>0</v>
      </c>
      <c r="J297">
        <v>39</v>
      </c>
      <c r="K297" s="23">
        <v>10</v>
      </c>
      <c r="L297">
        <v>0</v>
      </c>
      <c r="M297">
        <v>1</v>
      </c>
      <c r="N297">
        <v>100</v>
      </c>
      <c r="O297">
        <v>0</v>
      </c>
      <c r="P297">
        <v>0</v>
      </c>
      <c r="Q297" s="23">
        <v>100</v>
      </c>
      <c r="R297">
        <v>0</v>
      </c>
      <c r="S297">
        <v>0</v>
      </c>
      <c r="T297">
        <v>0</v>
      </c>
      <c r="U297">
        <v>4</v>
      </c>
      <c r="V297">
        <v>0</v>
      </c>
      <c r="W297">
        <v>0</v>
      </c>
    </row>
    <row r="298" spans="1:23" hidden="1" x14ac:dyDescent="0.25">
      <c r="A298">
        <v>296</v>
      </c>
      <c r="B298" s="4" t="s">
        <v>516</v>
      </c>
      <c r="C298">
        <v>1</v>
      </c>
      <c r="D298">
        <v>104</v>
      </c>
      <c r="E298">
        <v>98</v>
      </c>
      <c r="F298">
        <v>1487</v>
      </c>
      <c r="G298">
        <v>16</v>
      </c>
      <c r="H298">
        <v>3</v>
      </c>
      <c r="I298">
        <v>0</v>
      </c>
      <c r="J298">
        <v>90</v>
      </c>
      <c r="K298" s="23">
        <v>18.13</v>
      </c>
      <c r="L298">
        <v>0</v>
      </c>
      <c r="M298">
        <v>1</v>
      </c>
      <c r="N298">
        <v>108</v>
      </c>
      <c r="O298">
        <v>0</v>
      </c>
      <c r="P298">
        <v>0</v>
      </c>
      <c r="Q298" s="23">
        <v>108</v>
      </c>
      <c r="R298">
        <v>0</v>
      </c>
      <c r="S298">
        <v>0</v>
      </c>
      <c r="T298">
        <v>1</v>
      </c>
      <c r="U298">
        <v>71</v>
      </c>
      <c r="V298">
        <v>0</v>
      </c>
      <c r="W298">
        <v>16</v>
      </c>
    </row>
    <row r="299" spans="1:23" hidden="1" x14ac:dyDescent="0.25">
      <c r="A299">
        <v>297</v>
      </c>
      <c r="B299" s="4" t="s">
        <v>594</v>
      </c>
      <c r="C299">
        <v>0</v>
      </c>
      <c r="D299">
        <v>3</v>
      </c>
      <c r="E299">
        <v>2</v>
      </c>
      <c r="F299">
        <v>25</v>
      </c>
      <c r="G299">
        <v>0</v>
      </c>
      <c r="H299">
        <v>0</v>
      </c>
      <c r="I299">
        <v>0</v>
      </c>
      <c r="J299">
        <v>25</v>
      </c>
      <c r="K299" s="23">
        <v>12.5</v>
      </c>
      <c r="L299">
        <v>0</v>
      </c>
      <c r="M299">
        <v>1</v>
      </c>
      <c r="N299">
        <v>109</v>
      </c>
      <c r="O299">
        <v>0</v>
      </c>
      <c r="P299">
        <v>0</v>
      </c>
      <c r="Q299" s="23">
        <v>109</v>
      </c>
      <c r="R299">
        <v>0</v>
      </c>
      <c r="S299">
        <v>0</v>
      </c>
      <c r="T299">
        <v>0</v>
      </c>
      <c r="U299">
        <v>2</v>
      </c>
      <c r="V299">
        <v>0</v>
      </c>
      <c r="W299">
        <v>0</v>
      </c>
    </row>
    <row r="300" spans="1:23" hidden="1" x14ac:dyDescent="0.25">
      <c r="A300">
        <v>298</v>
      </c>
      <c r="B300" s="4" t="s">
        <v>617</v>
      </c>
      <c r="C300">
        <v>0</v>
      </c>
      <c r="D300">
        <v>5</v>
      </c>
      <c r="E300">
        <v>2</v>
      </c>
      <c r="F300">
        <v>0</v>
      </c>
      <c r="G300">
        <v>0</v>
      </c>
      <c r="H300">
        <v>0</v>
      </c>
      <c r="I300">
        <v>0</v>
      </c>
      <c r="J300">
        <v>0</v>
      </c>
      <c r="K300" s="23">
        <v>0</v>
      </c>
      <c r="L300">
        <v>0</v>
      </c>
      <c r="M300">
        <v>1</v>
      </c>
      <c r="N300">
        <v>135</v>
      </c>
      <c r="O300">
        <v>0</v>
      </c>
      <c r="P300">
        <v>0</v>
      </c>
      <c r="Q300" s="23">
        <v>135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</row>
    <row r="301" spans="1:23" hidden="1" x14ac:dyDescent="0.25">
      <c r="A301">
        <v>299</v>
      </c>
      <c r="B301" s="4" t="s">
        <v>564</v>
      </c>
      <c r="C301">
        <v>0</v>
      </c>
      <c r="D301">
        <v>13</v>
      </c>
      <c r="E301">
        <v>14</v>
      </c>
      <c r="F301">
        <v>177</v>
      </c>
      <c r="G301">
        <v>0</v>
      </c>
      <c r="H301">
        <v>1</v>
      </c>
      <c r="I301">
        <v>0</v>
      </c>
      <c r="J301">
        <v>63</v>
      </c>
      <c r="K301" s="23">
        <v>12.64</v>
      </c>
      <c r="L301">
        <v>0</v>
      </c>
      <c r="M301">
        <v>1</v>
      </c>
      <c r="N301">
        <v>144</v>
      </c>
      <c r="O301">
        <v>0</v>
      </c>
      <c r="P301">
        <v>0</v>
      </c>
      <c r="Q301" s="23">
        <v>144</v>
      </c>
      <c r="R301">
        <v>0</v>
      </c>
      <c r="S301">
        <v>0</v>
      </c>
      <c r="T301">
        <v>0</v>
      </c>
      <c r="U301">
        <v>5</v>
      </c>
      <c r="V301">
        <v>0</v>
      </c>
      <c r="W301">
        <v>0</v>
      </c>
    </row>
    <row r="302" spans="1:23" hidden="1" x14ac:dyDescent="0.25">
      <c r="A302">
        <v>300</v>
      </c>
      <c r="B302" s="4" t="s">
        <v>672</v>
      </c>
      <c r="C302">
        <v>0</v>
      </c>
      <c r="D302">
        <v>73</v>
      </c>
      <c r="E302">
        <v>84</v>
      </c>
      <c r="F302">
        <v>1169</v>
      </c>
      <c r="G302">
        <v>5</v>
      </c>
      <c r="H302">
        <v>2</v>
      </c>
      <c r="I302">
        <v>0</v>
      </c>
      <c r="J302">
        <v>76</v>
      </c>
      <c r="K302" s="23">
        <v>14.8</v>
      </c>
      <c r="L302">
        <v>0</v>
      </c>
      <c r="M302">
        <v>1</v>
      </c>
      <c r="N302">
        <v>193</v>
      </c>
      <c r="O302">
        <v>0</v>
      </c>
      <c r="P302">
        <v>0</v>
      </c>
      <c r="Q302" s="23">
        <v>193</v>
      </c>
      <c r="R302">
        <v>0</v>
      </c>
      <c r="S302">
        <v>0</v>
      </c>
      <c r="T302">
        <v>0</v>
      </c>
      <c r="U302">
        <v>33</v>
      </c>
      <c r="V302">
        <v>0</v>
      </c>
      <c r="W302">
        <v>0</v>
      </c>
    </row>
    <row r="303" spans="1:23" hidden="1" x14ac:dyDescent="0.25">
      <c r="A303">
        <v>301</v>
      </c>
      <c r="B303" s="2" t="s">
        <v>473</v>
      </c>
      <c r="C303">
        <v>0</v>
      </c>
      <c r="D303">
        <v>14</v>
      </c>
      <c r="E303">
        <v>16</v>
      </c>
      <c r="F303">
        <v>787</v>
      </c>
      <c r="G303">
        <v>1</v>
      </c>
      <c r="H303">
        <v>3</v>
      </c>
      <c r="I303">
        <v>3</v>
      </c>
      <c r="J303">
        <v>132</v>
      </c>
      <c r="K303" s="23">
        <v>52.47</v>
      </c>
      <c r="L303">
        <v>0</v>
      </c>
      <c r="M303">
        <v>0</v>
      </c>
      <c r="N303">
        <v>0</v>
      </c>
      <c r="O303">
        <v>0</v>
      </c>
      <c r="P303">
        <v>0</v>
      </c>
      <c r="Q303" s="23" t="s">
        <v>961</v>
      </c>
      <c r="R303">
        <v>0</v>
      </c>
      <c r="S303">
        <v>0</v>
      </c>
      <c r="T303">
        <v>0</v>
      </c>
      <c r="U303">
        <v>15</v>
      </c>
      <c r="V303">
        <v>0</v>
      </c>
      <c r="W303">
        <v>1</v>
      </c>
    </row>
    <row r="304" spans="1:23" hidden="1" x14ac:dyDescent="0.25">
      <c r="A304">
        <v>302</v>
      </c>
      <c r="B304" s="4" t="s">
        <v>550</v>
      </c>
      <c r="C304">
        <v>5</v>
      </c>
      <c r="D304">
        <v>76</v>
      </c>
      <c r="E304">
        <v>76</v>
      </c>
      <c r="F304">
        <v>2167</v>
      </c>
      <c r="G304">
        <v>8</v>
      </c>
      <c r="H304">
        <v>13</v>
      </c>
      <c r="I304">
        <v>2</v>
      </c>
      <c r="J304">
        <v>174</v>
      </c>
      <c r="K304" s="23">
        <v>31.87</v>
      </c>
      <c r="L304">
        <v>0</v>
      </c>
      <c r="M304">
        <v>0</v>
      </c>
      <c r="N304">
        <v>0</v>
      </c>
      <c r="O304">
        <v>0</v>
      </c>
      <c r="P304">
        <v>0</v>
      </c>
      <c r="Q304" s="23" t="s">
        <v>961</v>
      </c>
      <c r="R304">
        <v>0</v>
      </c>
      <c r="S304">
        <v>0</v>
      </c>
      <c r="T304">
        <v>4</v>
      </c>
      <c r="U304">
        <v>71</v>
      </c>
      <c r="V304">
        <v>1</v>
      </c>
      <c r="W304">
        <v>17</v>
      </c>
    </row>
    <row r="305" spans="1:23" hidden="1" x14ac:dyDescent="0.25">
      <c r="A305">
        <v>303</v>
      </c>
      <c r="B305" s="4" t="s">
        <v>774</v>
      </c>
      <c r="C305">
        <v>0</v>
      </c>
      <c r="D305">
        <v>58</v>
      </c>
      <c r="E305">
        <v>68</v>
      </c>
      <c r="F305">
        <v>1905</v>
      </c>
      <c r="G305">
        <v>9</v>
      </c>
      <c r="H305">
        <v>13</v>
      </c>
      <c r="I305">
        <v>2</v>
      </c>
      <c r="J305">
        <v>138</v>
      </c>
      <c r="K305" s="23">
        <v>32.29</v>
      </c>
      <c r="L305">
        <v>0</v>
      </c>
      <c r="M305">
        <v>0</v>
      </c>
      <c r="N305">
        <v>33</v>
      </c>
      <c r="O305">
        <v>0</v>
      </c>
      <c r="P305">
        <v>0</v>
      </c>
      <c r="Q305" s="23" t="s">
        <v>961</v>
      </c>
      <c r="R305">
        <v>0</v>
      </c>
      <c r="S305">
        <v>0</v>
      </c>
      <c r="T305">
        <v>0</v>
      </c>
      <c r="U305">
        <v>34</v>
      </c>
      <c r="V305">
        <v>0</v>
      </c>
      <c r="W305">
        <v>29</v>
      </c>
    </row>
    <row r="306" spans="1:23" hidden="1" x14ac:dyDescent="0.25">
      <c r="A306">
        <v>304</v>
      </c>
      <c r="B306" s="4" t="s">
        <v>489</v>
      </c>
      <c r="C306">
        <v>6</v>
      </c>
      <c r="D306">
        <v>179</v>
      </c>
      <c r="E306">
        <v>180</v>
      </c>
      <c r="F306">
        <v>3219</v>
      </c>
      <c r="G306">
        <v>22</v>
      </c>
      <c r="H306">
        <v>19</v>
      </c>
      <c r="I306">
        <v>1</v>
      </c>
      <c r="J306">
        <v>185</v>
      </c>
      <c r="K306" s="23">
        <v>20.37</v>
      </c>
      <c r="L306">
        <v>0</v>
      </c>
      <c r="M306">
        <v>0</v>
      </c>
      <c r="N306">
        <v>69</v>
      </c>
      <c r="O306">
        <v>0</v>
      </c>
      <c r="P306">
        <v>0</v>
      </c>
      <c r="Q306" s="23" t="s">
        <v>961</v>
      </c>
      <c r="R306">
        <v>0</v>
      </c>
      <c r="S306">
        <v>0</v>
      </c>
      <c r="T306">
        <v>4</v>
      </c>
      <c r="U306">
        <v>96</v>
      </c>
      <c r="V306">
        <v>0</v>
      </c>
      <c r="W306">
        <v>2</v>
      </c>
    </row>
    <row r="307" spans="1:23" hidden="1" x14ac:dyDescent="0.25">
      <c r="A307">
        <v>305</v>
      </c>
      <c r="B307" s="21" t="s">
        <v>780</v>
      </c>
      <c r="C307">
        <v>0</v>
      </c>
      <c r="D307">
        <v>148</v>
      </c>
      <c r="E307">
        <v>155</v>
      </c>
      <c r="F307">
        <v>2312</v>
      </c>
      <c r="G307">
        <v>20</v>
      </c>
      <c r="H307">
        <v>2</v>
      </c>
      <c r="I307">
        <v>1</v>
      </c>
      <c r="J307">
        <v>100.1</v>
      </c>
      <c r="K307" s="23">
        <v>17.13</v>
      </c>
      <c r="L307">
        <v>0</v>
      </c>
      <c r="M307">
        <v>0</v>
      </c>
      <c r="N307">
        <v>45</v>
      </c>
      <c r="O307">
        <v>0</v>
      </c>
      <c r="P307">
        <v>0</v>
      </c>
      <c r="Q307" s="23" t="s">
        <v>961</v>
      </c>
      <c r="R307">
        <v>0</v>
      </c>
      <c r="S307">
        <v>0</v>
      </c>
      <c r="T307">
        <v>0</v>
      </c>
      <c r="U307">
        <v>193</v>
      </c>
      <c r="V307">
        <v>0</v>
      </c>
      <c r="W307">
        <v>87</v>
      </c>
    </row>
    <row r="308" spans="1:23" hidden="1" x14ac:dyDescent="0.25">
      <c r="A308">
        <v>306</v>
      </c>
      <c r="B308" s="4" t="s">
        <v>842</v>
      </c>
      <c r="C308">
        <v>0</v>
      </c>
      <c r="D308">
        <v>12</v>
      </c>
      <c r="E308">
        <v>12</v>
      </c>
      <c r="F308">
        <v>302</v>
      </c>
      <c r="G308">
        <v>0</v>
      </c>
      <c r="H308">
        <v>1</v>
      </c>
      <c r="I308">
        <v>1</v>
      </c>
      <c r="J308">
        <v>110</v>
      </c>
      <c r="K308" s="23">
        <v>25.17</v>
      </c>
      <c r="L308">
        <v>0</v>
      </c>
      <c r="M308">
        <v>0</v>
      </c>
      <c r="N308">
        <v>0</v>
      </c>
      <c r="O308">
        <v>0</v>
      </c>
      <c r="P308">
        <v>0</v>
      </c>
      <c r="Q308" s="23" t="s">
        <v>961</v>
      </c>
      <c r="R308">
        <v>0</v>
      </c>
      <c r="S308">
        <v>0</v>
      </c>
      <c r="T308">
        <v>0</v>
      </c>
      <c r="U308">
        <v>4</v>
      </c>
      <c r="V308">
        <v>0</v>
      </c>
      <c r="W308">
        <v>0</v>
      </c>
    </row>
    <row r="309" spans="1:23" hidden="1" x14ac:dyDescent="0.25">
      <c r="A309">
        <v>307</v>
      </c>
      <c r="B309" s="4" t="s">
        <v>983</v>
      </c>
      <c r="C309">
        <v>1</v>
      </c>
      <c r="D309">
        <v>13</v>
      </c>
      <c r="E309">
        <v>17</v>
      </c>
      <c r="F309">
        <v>392</v>
      </c>
      <c r="G309">
        <v>3</v>
      </c>
      <c r="H309">
        <v>1</v>
      </c>
      <c r="I309">
        <v>1</v>
      </c>
      <c r="J309">
        <v>107</v>
      </c>
      <c r="K309" s="23">
        <v>28</v>
      </c>
      <c r="L309">
        <v>8</v>
      </c>
      <c r="M309">
        <v>0</v>
      </c>
      <c r="N309">
        <v>21</v>
      </c>
      <c r="O309">
        <v>0</v>
      </c>
      <c r="P309">
        <v>0</v>
      </c>
      <c r="Q309" s="23" t="s">
        <v>961</v>
      </c>
      <c r="R309">
        <v>0</v>
      </c>
      <c r="S309">
        <v>2.63</v>
      </c>
      <c r="T309">
        <v>1</v>
      </c>
      <c r="U309">
        <v>9</v>
      </c>
      <c r="V309">
        <v>1</v>
      </c>
      <c r="W309">
        <v>0</v>
      </c>
    </row>
    <row r="310" spans="1:23" hidden="1" x14ac:dyDescent="0.25">
      <c r="A310">
        <v>308</v>
      </c>
      <c r="B310" s="4" t="s">
        <v>566</v>
      </c>
      <c r="C310">
        <v>0</v>
      </c>
      <c r="D310">
        <v>42</v>
      </c>
      <c r="E310">
        <v>45</v>
      </c>
      <c r="F310">
        <v>968</v>
      </c>
      <c r="G310">
        <v>0</v>
      </c>
      <c r="H310">
        <v>4</v>
      </c>
      <c r="I310">
        <v>0</v>
      </c>
      <c r="J310">
        <v>68</v>
      </c>
      <c r="K310" s="23">
        <v>21.51</v>
      </c>
      <c r="L310">
        <v>0</v>
      </c>
      <c r="M310">
        <v>0</v>
      </c>
      <c r="N310">
        <v>29</v>
      </c>
      <c r="O310">
        <v>0</v>
      </c>
      <c r="P310">
        <v>0</v>
      </c>
      <c r="Q310" s="23" t="s">
        <v>961</v>
      </c>
      <c r="R310">
        <v>0</v>
      </c>
      <c r="S310">
        <v>0</v>
      </c>
      <c r="T310">
        <v>0</v>
      </c>
      <c r="U310">
        <v>16</v>
      </c>
      <c r="V310">
        <v>0</v>
      </c>
      <c r="W310">
        <v>0</v>
      </c>
    </row>
    <row r="311" spans="1:23" hidden="1" x14ac:dyDescent="0.25">
      <c r="A311">
        <v>309</v>
      </c>
      <c r="B311" s="4" t="s">
        <v>636</v>
      </c>
      <c r="C311">
        <v>0</v>
      </c>
      <c r="D311">
        <v>42</v>
      </c>
      <c r="E311">
        <v>53</v>
      </c>
      <c r="F311">
        <v>788</v>
      </c>
      <c r="G311">
        <v>2</v>
      </c>
      <c r="H311">
        <v>3</v>
      </c>
      <c r="I311">
        <v>0</v>
      </c>
      <c r="J311">
        <v>62</v>
      </c>
      <c r="K311" s="23">
        <v>15.45</v>
      </c>
      <c r="L311">
        <v>0</v>
      </c>
      <c r="M311">
        <v>0</v>
      </c>
      <c r="N311">
        <v>109</v>
      </c>
      <c r="O311">
        <v>0</v>
      </c>
      <c r="P311">
        <v>0</v>
      </c>
      <c r="Q311" s="23" t="s">
        <v>961</v>
      </c>
      <c r="R311">
        <v>0</v>
      </c>
      <c r="S311">
        <v>0</v>
      </c>
      <c r="T311">
        <v>0</v>
      </c>
      <c r="U311">
        <v>12</v>
      </c>
      <c r="V311">
        <v>0</v>
      </c>
      <c r="W311">
        <v>0</v>
      </c>
    </row>
    <row r="312" spans="1:23" hidden="1" x14ac:dyDescent="0.25">
      <c r="A312">
        <v>310</v>
      </c>
      <c r="B312" s="4" t="s">
        <v>910</v>
      </c>
      <c r="C312">
        <v>0</v>
      </c>
      <c r="D312">
        <v>20</v>
      </c>
      <c r="E312">
        <v>20</v>
      </c>
      <c r="F312">
        <v>352</v>
      </c>
      <c r="G312">
        <v>1</v>
      </c>
      <c r="H312">
        <v>3</v>
      </c>
      <c r="I312">
        <v>0</v>
      </c>
      <c r="J312">
        <v>80</v>
      </c>
      <c r="K312" s="23">
        <v>18.53</v>
      </c>
      <c r="L312">
        <v>0</v>
      </c>
      <c r="M312">
        <v>0</v>
      </c>
      <c r="N312">
        <v>0</v>
      </c>
      <c r="O312">
        <v>0</v>
      </c>
      <c r="P312">
        <v>0</v>
      </c>
      <c r="Q312" s="23" t="s">
        <v>961</v>
      </c>
      <c r="R312">
        <v>0</v>
      </c>
      <c r="S312">
        <v>0</v>
      </c>
      <c r="T312">
        <v>0</v>
      </c>
      <c r="U312">
        <v>12</v>
      </c>
      <c r="V312">
        <v>0</v>
      </c>
      <c r="W312">
        <v>0</v>
      </c>
    </row>
    <row r="313" spans="1:23" hidden="1" x14ac:dyDescent="0.25">
      <c r="A313">
        <v>311</v>
      </c>
      <c r="B313" s="21" t="s">
        <v>947</v>
      </c>
      <c r="C313">
        <v>0</v>
      </c>
      <c r="D313">
        <v>42</v>
      </c>
      <c r="E313">
        <v>45</v>
      </c>
      <c r="F313">
        <v>756</v>
      </c>
      <c r="G313">
        <v>7</v>
      </c>
      <c r="H313">
        <v>3</v>
      </c>
      <c r="I313">
        <v>0</v>
      </c>
      <c r="J313">
        <v>64.099999999999994</v>
      </c>
      <c r="K313">
        <v>19.89</v>
      </c>
      <c r="L313">
        <v>0</v>
      </c>
      <c r="M313">
        <v>0</v>
      </c>
      <c r="N313">
        <v>5</v>
      </c>
      <c r="O313">
        <v>0</v>
      </c>
      <c r="P313">
        <v>0</v>
      </c>
      <c r="Q313" s="23" t="s">
        <v>961</v>
      </c>
      <c r="R313">
        <v>0</v>
      </c>
      <c r="S313">
        <v>0</v>
      </c>
      <c r="T313">
        <v>0</v>
      </c>
      <c r="U313">
        <v>13</v>
      </c>
      <c r="V313">
        <v>0</v>
      </c>
      <c r="W313">
        <v>0</v>
      </c>
    </row>
    <row r="314" spans="1:23" hidden="1" x14ac:dyDescent="0.25">
      <c r="A314">
        <v>312</v>
      </c>
      <c r="B314" s="4" t="s">
        <v>551</v>
      </c>
      <c r="C314">
        <v>5</v>
      </c>
      <c r="D314">
        <v>55</v>
      </c>
      <c r="E314">
        <v>54</v>
      </c>
      <c r="F314">
        <v>859</v>
      </c>
      <c r="G314">
        <v>3</v>
      </c>
      <c r="H314">
        <v>3</v>
      </c>
      <c r="I314">
        <v>0</v>
      </c>
      <c r="J314">
        <v>71</v>
      </c>
      <c r="K314" s="23">
        <v>16.84</v>
      </c>
      <c r="L314">
        <v>1</v>
      </c>
      <c r="M314">
        <v>0</v>
      </c>
      <c r="N314">
        <v>3</v>
      </c>
      <c r="O314">
        <v>0</v>
      </c>
      <c r="P314">
        <v>0</v>
      </c>
      <c r="Q314" s="23" t="s">
        <v>961</v>
      </c>
      <c r="R314">
        <v>0</v>
      </c>
      <c r="S314">
        <v>3</v>
      </c>
      <c r="T314">
        <v>5</v>
      </c>
      <c r="U314">
        <v>19</v>
      </c>
      <c r="V314">
        <v>2</v>
      </c>
      <c r="W314">
        <v>0</v>
      </c>
    </row>
    <row r="315" spans="1:23" hidden="1" x14ac:dyDescent="0.25">
      <c r="A315">
        <v>313</v>
      </c>
      <c r="B315" s="4" t="s">
        <v>582</v>
      </c>
      <c r="C315">
        <v>0</v>
      </c>
      <c r="D315">
        <v>19</v>
      </c>
      <c r="E315">
        <v>20</v>
      </c>
      <c r="F315">
        <v>429</v>
      </c>
      <c r="G315">
        <v>5</v>
      </c>
      <c r="H315">
        <v>2</v>
      </c>
      <c r="I315">
        <v>0</v>
      </c>
      <c r="J315">
        <v>57.1</v>
      </c>
      <c r="K315" s="23">
        <v>28.6</v>
      </c>
      <c r="L315">
        <v>0</v>
      </c>
      <c r="M315">
        <v>0</v>
      </c>
      <c r="N315">
        <v>2</v>
      </c>
      <c r="O315">
        <v>0</v>
      </c>
      <c r="P315">
        <v>0</v>
      </c>
      <c r="Q315" s="23" t="s">
        <v>961</v>
      </c>
      <c r="R315">
        <v>0</v>
      </c>
      <c r="S315">
        <v>0</v>
      </c>
      <c r="T315">
        <v>0</v>
      </c>
      <c r="U315">
        <v>7</v>
      </c>
      <c r="V315">
        <v>0</v>
      </c>
      <c r="W315">
        <v>1</v>
      </c>
    </row>
    <row r="316" spans="1:23" hidden="1" x14ac:dyDescent="0.25">
      <c r="A316">
        <v>314</v>
      </c>
      <c r="B316" s="4" t="s">
        <v>612</v>
      </c>
      <c r="C316">
        <v>0</v>
      </c>
      <c r="D316">
        <v>23</v>
      </c>
      <c r="E316">
        <v>24</v>
      </c>
      <c r="F316">
        <v>475</v>
      </c>
      <c r="G316">
        <v>1</v>
      </c>
      <c r="H316">
        <v>2</v>
      </c>
      <c r="I316">
        <v>0</v>
      </c>
      <c r="J316">
        <v>56</v>
      </c>
      <c r="K316" s="23">
        <v>20.65</v>
      </c>
      <c r="L316">
        <v>0</v>
      </c>
      <c r="M316">
        <v>0</v>
      </c>
      <c r="N316">
        <v>0</v>
      </c>
      <c r="O316">
        <v>0</v>
      </c>
      <c r="P316">
        <v>0</v>
      </c>
      <c r="Q316" s="23" t="s">
        <v>961</v>
      </c>
      <c r="R316">
        <v>0</v>
      </c>
      <c r="S316">
        <v>0</v>
      </c>
      <c r="T316">
        <v>0</v>
      </c>
      <c r="U316">
        <v>26</v>
      </c>
      <c r="V316">
        <v>0</v>
      </c>
      <c r="W316">
        <v>5</v>
      </c>
    </row>
    <row r="317" spans="1:23" hidden="1" x14ac:dyDescent="0.25">
      <c r="A317">
        <v>315</v>
      </c>
      <c r="B317" s="4" t="s">
        <v>720</v>
      </c>
      <c r="C317">
        <v>0</v>
      </c>
      <c r="D317">
        <v>41</v>
      </c>
      <c r="E317">
        <v>47</v>
      </c>
      <c r="F317">
        <v>494</v>
      </c>
      <c r="G317">
        <v>7</v>
      </c>
      <c r="H317">
        <v>2</v>
      </c>
      <c r="I317">
        <v>0</v>
      </c>
      <c r="J317">
        <v>60</v>
      </c>
      <c r="K317" s="23">
        <v>12.35</v>
      </c>
      <c r="L317">
        <v>0</v>
      </c>
      <c r="M317">
        <v>0</v>
      </c>
      <c r="N317">
        <v>19</v>
      </c>
      <c r="O317">
        <v>0</v>
      </c>
      <c r="P317">
        <v>0</v>
      </c>
      <c r="Q317" s="23" t="s">
        <v>961</v>
      </c>
      <c r="R317">
        <v>0</v>
      </c>
      <c r="S317">
        <v>0</v>
      </c>
      <c r="T317">
        <v>0</v>
      </c>
      <c r="U317">
        <v>7</v>
      </c>
      <c r="V317">
        <v>0</v>
      </c>
      <c r="W317">
        <v>0</v>
      </c>
    </row>
    <row r="318" spans="1:23" hidden="1" x14ac:dyDescent="0.25">
      <c r="A318">
        <v>316</v>
      </c>
      <c r="B318" s="4" t="s">
        <v>784</v>
      </c>
      <c r="C318">
        <v>0</v>
      </c>
      <c r="D318">
        <v>38</v>
      </c>
      <c r="E318">
        <v>40</v>
      </c>
      <c r="F318">
        <v>536</v>
      </c>
      <c r="G318">
        <v>12</v>
      </c>
      <c r="H318">
        <v>2</v>
      </c>
      <c r="I318">
        <v>0</v>
      </c>
      <c r="J318">
        <v>74</v>
      </c>
      <c r="K318" s="23">
        <v>19.14</v>
      </c>
      <c r="L318">
        <v>0</v>
      </c>
      <c r="M318">
        <v>0</v>
      </c>
      <c r="N318">
        <v>11</v>
      </c>
      <c r="O318">
        <v>0</v>
      </c>
      <c r="P318">
        <v>0</v>
      </c>
      <c r="Q318" s="23" t="s">
        <v>961</v>
      </c>
      <c r="R318">
        <v>0</v>
      </c>
      <c r="S318">
        <v>0</v>
      </c>
      <c r="T318">
        <v>0</v>
      </c>
      <c r="U318">
        <v>44</v>
      </c>
      <c r="V318">
        <v>0</v>
      </c>
      <c r="W318">
        <v>11</v>
      </c>
    </row>
    <row r="319" spans="1:23" hidden="1" x14ac:dyDescent="0.25">
      <c r="A319">
        <v>317</v>
      </c>
      <c r="B319" s="4" t="s">
        <v>896</v>
      </c>
      <c r="C319">
        <v>0</v>
      </c>
      <c r="D319">
        <v>14</v>
      </c>
      <c r="E319">
        <v>17</v>
      </c>
      <c r="F319">
        <v>316</v>
      </c>
      <c r="G319">
        <v>0</v>
      </c>
      <c r="H319">
        <v>2</v>
      </c>
      <c r="I319">
        <v>0</v>
      </c>
      <c r="J319">
        <v>59</v>
      </c>
      <c r="K319" s="23">
        <v>18.59</v>
      </c>
      <c r="L319">
        <v>0</v>
      </c>
      <c r="M319">
        <v>0</v>
      </c>
      <c r="N319">
        <v>33</v>
      </c>
      <c r="O319">
        <v>0</v>
      </c>
      <c r="P319">
        <v>0</v>
      </c>
      <c r="Q319" s="23" t="s">
        <v>961</v>
      </c>
      <c r="R319">
        <v>0</v>
      </c>
      <c r="S319">
        <v>0</v>
      </c>
      <c r="T319">
        <v>0</v>
      </c>
      <c r="U319">
        <v>4</v>
      </c>
      <c r="V319">
        <v>0</v>
      </c>
      <c r="W319">
        <v>0</v>
      </c>
    </row>
    <row r="320" spans="1:23" hidden="1" x14ac:dyDescent="0.25">
      <c r="A320">
        <v>318</v>
      </c>
      <c r="B320" s="4" t="s">
        <v>914</v>
      </c>
      <c r="C320">
        <v>0</v>
      </c>
      <c r="D320">
        <v>46</v>
      </c>
      <c r="E320">
        <v>54</v>
      </c>
      <c r="F320">
        <v>707</v>
      </c>
      <c r="G320">
        <v>4</v>
      </c>
      <c r="H320">
        <v>2</v>
      </c>
      <c r="I320">
        <v>0</v>
      </c>
      <c r="J320">
        <v>70</v>
      </c>
      <c r="K320" s="23">
        <v>14.14</v>
      </c>
      <c r="L320">
        <v>0</v>
      </c>
      <c r="M320">
        <v>0</v>
      </c>
      <c r="N320">
        <v>0</v>
      </c>
      <c r="O320">
        <v>0</v>
      </c>
      <c r="P320">
        <v>0</v>
      </c>
      <c r="Q320" s="23" t="s">
        <v>961</v>
      </c>
      <c r="R320">
        <v>0</v>
      </c>
      <c r="S320">
        <v>0</v>
      </c>
      <c r="T320">
        <v>0</v>
      </c>
      <c r="U320">
        <v>20</v>
      </c>
      <c r="V320">
        <v>0</v>
      </c>
      <c r="W320">
        <v>0</v>
      </c>
    </row>
    <row r="321" spans="1:23" hidden="1" x14ac:dyDescent="0.25">
      <c r="A321">
        <v>319</v>
      </c>
      <c r="B321" s="4" t="s">
        <v>929</v>
      </c>
      <c r="C321">
        <v>0</v>
      </c>
      <c r="D321">
        <v>24</v>
      </c>
      <c r="E321">
        <v>25</v>
      </c>
      <c r="F321">
        <v>397</v>
      </c>
      <c r="G321">
        <v>1</v>
      </c>
      <c r="H321">
        <v>2</v>
      </c>
      <c r="I321">
        <v>0</v>
      </c>
      <c r="J321">
        <v>58</v>
      </c>
      <c r="K321" s="23">
        <v>16.54</v>
      </c>
      <c r="L321">
        <v>0</v>
      </c>
      <c r="M321">
        <v>0</v>
      </c>
      <c r="N321">
        <v>0</v>
      </c>
      <c r="O321">
        <v>0</v>
      </c>
      <c r="P321">
        <v>0</v>
      </c>
      <c r="Q321" s="23" t="s">
        <v>961</v>
      </c>
      <c r="R321">
        <v>0</v>
      </c>
      <c r="S321">
        <v>0</v>
      </c>
      <c r="T321">
        <v>0</v>
      </c>
      <c r="U321">
        <v>23</v>
      </c>
      <c r="V321">
        <v>0</v>
      </c>
      <c r="W321">
        <v>5</v>
      </c>
    </row>
    <row r="322" spans="1:23" hidden="1" x14ac:dyDescent="0.25">
      <c r="A322">
        <v>320</v>
      </c>
      <c r="B322" s="4" t="s">
        <v>575</v>
      </c>
      <c r="C322">
        <v>0</v>
      </c>
      <c r="D322">
        <v>10</v>
      </c>
      <c r="E322">
        <v>13</v>
      </c>
      <c r="F322">
        <v>181</v>
      </c>
      <c r="G322">
        <v>0</v>
      </c>
      <c r="H322">
        <v>1</v>
      </c>
      <c r="I322">
        <v>0</v>
      </c>
      <c r="J322">
        <v>77</v>
      </c>
      <c r="K322">
        <v>13.92</v>
      </c>
      <c r="L322">
        <v>0</v>
      </c>
      <c r="M322">
        <v>0</v>
      </c>
      <c r="N322">
        <v>0</v>
      </c>
      <c r="O322">
        <v>0</v>
      </c>
      <c r="P322">
        <v>0</v>
      </c>
      <c r="Q322" s="23" t="s">
        <v>961</v>
      </c>
      <c r="R322">
        <v>0</v>
      </c>
      <c r="S322">
        <v>0</v>
      </c>
      <c r="T322">
        <v>0</v>
      </c>
      <c r="U322">
        <v>1</v>
      </c>
      <c r="V322">
        <v>0</v>
      </c>
      <c r="W322">
        <v>0</v>
      </c>
    </row>
    <row r="323" spans="1:23" hidden="1" x14ac:dyDescent="0.25">
      <c r="A323">
        <v>321</v>
      </c>
      <c r="B323" s="4" t="s">
        <v>599</v>
      </c>
      <c r="C323">
        <v>0</v>
      </c>
      <c r="D323">
        <v>5</v>
      </c>
      <c r="E323">
        <v>4</v>
      </c>
      <c r="F323">
        <v>118</v>
      </c>
      <c r="G323">
        <v>1</v>
      </c>
      <c r="H323">
        <v>1</v>
      </c>
      <c r="I323">
        <v>0</v>
      </c>
      <c r="J323">
        <v>60.1</v>
      </c>
      <c r="K323" s="23">
        <v>39.33</v>
      </c>
      <c r="L323">
        <v>0</v>
      </c>
      <c r="M323">
        <v>0</v>
      </c>
      <c r="N323">
        <v>64</v>
      </c>
      <c r="O323">
        <v>0</v>
      </c>
      <c r="P323">
        <v>0</v>
      </c>
      <c r="Q323" s="23" t="s">
        <v>961</v>
      </c>
      <c r="R323">
        <v>0</v>
      </c>
      <c r="S323">
        <v>0</v>
      </c>
      <c r="T323">
        <v>0</v>
      </c>
      <c r="U323">
        <v>4</v>
      </c>
      <c r="V323">
        <v>0</v>
      </c>
      <c r="W323">
        <v>0</v>
      </c>
    </row>
    <row r="324" spans="1:23" hidden="1" x14ac:dyDescent="0.25">
      <c r="A324">
        <v>322</v>
      </c>
      <c r="B324" s="4" t="s">
        <v>622</v>
      </c>
      <c r="C324">
        <v>0</v>
      </c>
      <c r="D324">
        <v>3</v>
      </c>
      <c r="E324">
        <v>1</v>
      </c>
      <c r="F324">
        <v>87</v>
      </c>
      <c r="G324">
        <v>0</v>
      </c>
      <c r="H324">
        <v>1</v>
      </c>
      <c r="I324">
        <v>0</v>
      </c>
      <c r="J324">
        <v>87</v>
      </c>
      <c r="K324" s="23">
        <v>87</v>
      </c>
      <c r="L324">
        <v>0</v>
      </c>
      <c r="M324">
        <v>0</v>
      </c>
      <c r="N324">
        <v>0</v>
      </c>
      <c r="O324">
        <v>0</v>
      </c>
      <c r="P324">
        <v>0</v>
      </c>
      <c r="Q324" s="23" t="s">
        <v>961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</row>
    <row r="325" spans="1:23" hidden="1" x14ac:dyDescent="0.25">
      <c r="A325">
        <v>323</v>
      </c>
      <c r="B325" s="4" t="s">
        <v>661</v>
      </c>
      <c r="C325">
        <v>0</v>
      </c>
      <c r="D325">
        <v>6</v>
      </c>
      <c r="E325">
        <v>9</v>
      </c>
      <c r="F325">
        <v>117</v>
      </c>
      <c r="G325">
        <v>1</v>
      </c>
      <c r="H325">
        <v>1</v>
      </c>
      <c r="I325">
        <v>0</v>
      </c>
      <c r="J325">
        <v>68.099999999999994</v>
      </c>
      <c r="K325" s="23">
        <v>14.63</v>
      </c>
      <c r="L325">
        <v>0</v>
      </c>
      <c r="M325">
        <v>0</v>
      </c>
      <c r="N325">
        <v>0</v>
      </c>
      <c r="O325">
        <v>0</v>
      </c>
      <c r="P325">
        <v>0</v>
      </c>
      <c r="Q325" s="23" t="s">
        <v>961</v>
      </c>
      <c r="R325">
        <v>0</v>
      </c>
      <c r="S325">
        <v>0</v>
      </c>
      <c r="T325">
        <v>0</v>
      </c>
      <c r="U325">
        <v>1</v>
      </c>
      <c r="V325">
        <v>0</v>
      </c>
      <c r="W325">
        <v>0</v>
      </c>
    </row>
    <row r="326" spans="1:23" hidden="1" x14ac:dyDescent="0.25">
      <c r="A326">
        <v>324</v>
      </c>
      <c r="B326" s="4" t="s">
        <v>478</v>
      </c>
      <c r="C326">
        <v>3</v>
      </c>
      <c r="D326">
        <v>34</v>
      </c>
      <c r="E326">
        <v>28</v>
      </c>
      <c r="F326">
        <v>261</v>
      </c>
      <c r="G326">
        <v>3</v>
      </c>
      <c r="H326">
        <v>1</v>
      </c>
      <c r="I326">
        <v>0</v>
      </c>
      <c r="J326">
        <v>79.099999999999994</v>
      </c>
      <c r="K326" s="23">
        <v>10.44</v>
      </c>
      <c r="L326">
        <v>0</v>
      </c>
      <c r="M326">
        <v>0</v>
      </c>
      <c r="N326">
        <v>0</v>
      </c>
      <c r="O326">
        <v>0</v>
      </c>
      <c r="P326">
        <v>0</v>
      </c>
      <c r="Q326" s="23" t="s">
        <v>961</v>
      </c>
      <c r="R326">
        <v>0</v>
      </c>
      <c r="S326">
        <v>0</v>
      </c>
      <c r="T326">
        <v>1</v>
      </c>
      <c r="U326">
        <v>39</v>
      </c>
      <c r="V326">
        <v>0</v>
      </c>
      <c r="W326">
        <v>7</v>
      </c>
    </row>
    <row r="327" spans="1:23" hidden="1" x14ac:dyDescent="0.25">
      <c r="A327">
        <v>325</v>
      </c>
      <c r="B327" s="4" t="s">
        <v>681</v>
      </c>
      <c r="C327">
        <v>0</v>
      </c>
      <c r="D327">
        <v>8</v>
      </c>
      <c r="E327">
        <v>8</v>
      </c>
      <c r="F327">
        <v>195</v>
      </c>
      <c r="G327">
        <v>1</v>
      </c>
      <c r="H327">
        <v>1</v>
      </c>
      <c r="I327">
        <v>0</v>
      </c>
      <c r="J327">
        <v>66.099999999999994</v>
      </c>
      <c r="K327" s="23">
        <v>27.86</v>
      </c>
      <c r="L327">
        <v>0</v>
      </c>
      <c r="M327">
        <v>0</v>
      </c>
      <c r="N327">
        <v>26</v>
      </c>
      <c r="O327">
        <v>0</v>
      </c>
      <c r="P327">
        <v>0</v>
      </c>
      <c r="Q327" s="23" t="s">
        <v>961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</row>
    <row r="328" spans="1:23" hidden="1" x14ac:dyDescent="0.25">
      <c r="A328">
        <v>326</v>
      </c>
      <c r="B328" s="21" t="s">
        <v>793</v>
      </c>
      <c r="C328">
        <v>0</v>
      </c>
      <c r="D328">
        <v>49</v>
      </c>
      <c r="E328">
        <v>53</v>
      </c>
      <c r="F328">
        <v>525</v>
      </c>
      <c r="G328">
        <v>4</v>
      </c>
      <c r="H328">
        <v>1</v>
      </c>
      <c r="I328">
        <v>0</v>
      </c>
      <c r="J328">
        <v>53</v>
      </c>
      <c r="K328" s="23">
        <v>10.71</v>
      </c>
      <c r="L328">
        <v>0</v>
      </c>
      <c r="M328">
        <v>0</v>
      </c>
      <c r="N328">
        <v>58</v>
      </c>
      <c r="O328">
        <v>0</v>
      </c>
      <c r="P328">
        <v>0</v>
      </c>
      <c r="Q328" s="23" t="s">
        <v>961</v>
      </c>
      <c r="R328">
        <v>0</v>
      </c>
      <c r="S328">
        <v>0</v>
      </c>
      <c r="T328">
        <v>0</v>
      </c>
      <c r="U328">
        <v>34</v>
      </c>
      <c r="V328">
        <v>0</v>
      </c>
      <c r="W328">
        <v>4</v>
      </c>
    </row>
    <row r="329" spans="1:23" hidden="1" x14ac:dyDescent="0.25">
      <c r="A329">
        <v>327</v>
      </c>
      <c r="B329" s="4" t="s">
        <v>818</v>
      </c>
      <c r="C329">
        <v>0</v>
      </c>
      <c r="D329">
        <v>23</v>
      </c>
      <c r="E329">
        <v>25</v>
      </c>
      <c r="F329">
        <v>338</v>
      </c>
      <c r="G329">
        <v>7</v>
      </c>
      <c r="H329">
        <v>1</v>
      </c>
      <c r="I329">
        <v>0</v>
      </c>
      <c r="J329">
        <v>70.099999999999994</v>
      </c>
      <c r="K329" s="23">
        <v>18.78</v>
      </c>
      <c r="L329">
        <v>0</v>
      </c>
      <c r="M329">
        <v>0</v>
      </c>
      <c r="N329">
        <v>0</v>
      </c>
      <c r="O329">
        <v>0</v>
      </c>
      <c r="P329">
        <v>0</v>
      </c>
      <c r="Q329" s="23" t="s">
        <v>961</v>
      </c>
      <c r="R329">
        <v>0</v>
      </c>
      <c r="S329">
        <v>0</v>
      </c>
      <c r="T329">
        <v>0</v>
      </c>
      <c r="U329">
        <v>18</v>
      </c>
      <c r="V329">
        <v>0</v>
      </c>
      <c r="W329">
        <v>0</v>
      </c>
    </row>
    <row r="330" spans="1:23" hidden="1" x14ac:dyDescent="0.25">
      <c r="A330">
        <v>328</v>
      </c>
      <c r="B330" s="4" t="s">
        <v>823</v>
      </c>
      <c r="C330">
        <v>0</v>
      </c>
      <c r="D330">
        <v>14</v>
      </c>
      <c r="E330">
        <v>15</v>
      </c>
      <c r="F330">
        <v>302</v>
      </c>
      <c r="G330">
        <v>1</v>
      </c>
      <c r="H330">
        <v>1</v>
      </c>
      <c r="I330">
        <v>0</v>
      </c>
      <c r="J330">
        <v>53</v>
      </c>
      <c r="K330" s="23">
        <v>21.57</v>
      </c>
      <c r="L330">
        <v>0</v>
      </c>
      <c r="M330">
        <v>0</v>
      </c>
      <c r="N330">
        <v>0</v>
      </c>
      <c r="O330">
        <v>0</v>
      </c>
      <c r="P330">
        <v>0</v>
      </c>
      <c r="Q330" s="23" t="s">
        <v>961</v>
      </c>
      <c r="R330">
        <v>0</v>
      </c>
      <c r="S330">
        <v>0</v>
      </c>
      <c r="T330">
        <v>0</v>
      </c>
      <c r="U330">
        <v>3</v>
      </c>
      <c r="V330">
        <v>0</v>
      </c>
      <c r="W330">
        <v>0</v>
      </c>
    </row>
    <row r="331" spans="1:23" hidden="1" x14ac:dyDescent="0.25">
      <c r="A331">
        <v>329</v>
      </c>
      <c r="B331" s="4" t="s">
        <v>824</v>
      </c>
      <c r="C331">
        <v>0</v>
      </c>
      <c r="D331">
        <v>9</v>
      </c>
      <c r="E331">
        <v>10</v>
      </c>
      <c r="F331">
        <v>172</v>
      </c>
      <c r="G331">
        <v>1</v>
      </c>
      <c r="H331">
        <v>1</v>
      </c>
      <c r="I331">
        <v>0</v>
      </c>
      <c r="J331">
        <v>51</v>
      </c>
      <c r="K331" s="23">
        <v>19.11</v>
      </c>
      <c r="L331">
        <v>0</v>
      </c>
      <c r="M331">
        <v>0</v>
      </c>
      <c r="N331">
        <v>70</v>
      </c>
      <c r="O331">
        <v>0</v>
      </c>
      <c r="P331">
        <v>0</v>
      </c>
      <c r="Q331" s="23" t="s">
        <v>961</v>
      </c>
      <c r="R331">
        <v>0</v>
      </c>
      <c r="S331">
        <v>0</v>
      </c>
      <c r="T331">
        <v>0</v>
      </c>
      <c r="U331">
        <v>2</v>
      </c>
      <c r="V331">
        <v>0</v>
      </c>
      <c r="W331">
        <v>0</v>
      </c>
    </row>
    <row r="332" spans="1:23" hidden="1" x14ac:dyDescent="0.25">
      <c r="A332">
        <v>330</v>
      </c>
      <c r="B332" s="4" t="s">
        <v>941</v>
      </c>
      <c r="C332">
        <v>0</v>
      </c>
      <c r="D332">
        <v>8</v>
      </c>
      <c r="E332">
        <v>8</v>
      </c>
      <c r="F332">
        <v>87</v>
      </c>
      <c r="G332">
        <v>0</v>
      </c>
      <c r="H332">
        <v>1</v>
      </c>
      <c r="I332">
        <v>0</v>
      </c>
      <c r="J332">
        <v>56</v>
      </c>
      <c r="K332" s="23">
        <v>10.88</v>
      </c>
      <c r="L332">
        <v>0</v>
      </c>
      <c r="M332">
        <v>0</v>
      </c>
      <c r="N332">
        <v>0</v>
      </c>
      <c r="O332">
        <v>0</v>
      </c>
      <c r="P332">
        <v>0</v>
      </c>
      <c r="Q332" s="23" t="s">
        <v>961</v>
      </c>
      <c r="R332">
        <v>0</v>
      </c>
      <c r="S332">
        <v>0</v>
      </c>
      <c r="T332">
        <v>0</v>
      </c>
      <c r="U332">
        <v>4</v>
      </c>
      <c r="V332">
        <v>0</v>
      </c>
      <c r="W332">
        <v>0</v>
      </c>
    </row>
    <row r="333" spans="1:23" hidden="1" x14ac:dyDescent="0.25">
      <c r="A333">
        <v>331</v>
      </c>
      <c r="B333" s="4" t="s">
        <v>956</v>
      </c>
      <c r="C333">
        <v>0</v>
      </c>
      <c r="D333">
        <v>4</v>
      </c>
      <c r="E333">
        <v>3</v>
      </c>
      <c r="F333">
        <v>74</v>
      </c>
      <c r="G333">
        <v>0</v>
      </c>
      <c r="H333">
        <v>1</v>
      </c>
      <c r="I333">
        <v>0</v>
      </c>
      <c r="J333">
        <v>63</v>
      </c>
      <c r="K333" s="23">
        <v>24.67</v>
      </c>
      <c r="L333">
        <v>0</v>
      </c>
      <c r="M333">
        <v>0</v>
      </c>
      <c r="N333">
        <v>2</v>
      </c>
      <c r="O333">
        <v>0</v>
      </c>
      <c r="P333">
        <v>0</v>
      </c>
      <c r="Q333" s="23" t="s">
        <v>961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</row>
    <row r="334" spans="1:23" hidden="1" x14ac:dyDescent="0.25">
      <c r="A334">
        <v>332</v>
      </c>
      <c r="B334" s="21" t="s">
        <v>554</v>
      </c>
      <c r="C334">
        <v>0</v>
      </c>
      <c r="D334">
        <v>2</v>
      </c>
      <c r="E334">
        <v>2</v>
      </c>
      <c r="F334">
        <v>15</v>
      </c>
      <c r="G334">
        <v>0</v>
      </c>
      <c r="H334">
        <v>0</v>
      </c>
      <c r="I334">
        <v>0</v>
      </c>
      <c r="J334">
        <v>15</v>
      </c>
      <c r="K334" s="23">
        <v>7.5</v>
      </c>
      <c r="L334">
        <v>0</v>
      </c>
      <c r="M334">
        <v>0</v>
      </c>
      <c r="N334">
        <v>0</v>
      </c>
      <c r="O334">
        <v>0</v>
      </c>
      <c r="P334">
        <v>0</v>
      </c>
      <c r="Q334" s="23" t="s">
        <v>961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</row>
    <row r="335" spans="1:23" hidden="1" x14ac:dyDescent="0.25">
      <c r="A335">
        <v>333</v>
      </c>
      <c r="B335" s="4" t="s">
        <v>563</v>
      </c>
      <c r="C335">
        <v>0</v>
      </c>
      <c r="D335">
        <v>26</v>
      </c>
      <c r="E335">
        <v>32</v>
      </c>
      <c r="F335">
        <v>342</v>
      </c>
      <c r="G335">
        <v>2</v>
      </c>
      <c r="H335">
        <v>0</v>
      </c>
      <c r="I335">
        <v>0</v>
      </c>
      <c r="J335">
        <v>39</v>
      </c>
      <c r="K335" s="23">
        <v>11.4</v>
      </c>
      <c r="L335">
        <v>0</v>
      </c>
      <c r="M335">
        <v>0</v>
      </c>
      <c r="N335">
        <v>0</v>
      </c>
      <c r="O335">
        <v>0</v>
      </c>
      <c r="P335">
        <v>0</v>
      </c>
      <c r="Q335" s="23" t="s">
        <v>961</v>
      </c>
      <c r="R335">
        <v>0</v>
      </c>
      <c r="S335">
        <v>0</v>
      </c>
      <c r="T335">
        <v>0</v>
      </c>
      <c r="U335">
        <v>11</v>
      </c>
      <c r="V335">
        <v>0</v>
      </c>
      <c r="W335">
        <v>0</v>
      </c>
    </row>
    <row r="336" spans="1:23" hidden="1" x14ac:dyDescent="0.25">
      <c r="A336">
        <v>334</v>
      </c>
      <c r="B336" s="21" t="s">
        <v>569</v>
      </c>
      <c r="C336">
        <v>0</v>
      </c>
      <c r="D336">
        <v>2</v>
      </c>
      <c r="E336">
        <v>3</v>
      </c>
      <c r="F336">
        <v>14</v>
      </c>
      <c r="G336">
        <v>0</v>
      </c>
      <c r="H336">
        <v>0</v>
      </c>
      <c r="I336">
        <v>0</v>
      </c>
      <c r="J336">
        <v>10</v>
      </c>
      <c r="K336">
        <v>4.67</v>
      </c>
      <c r="L336">
        <v>0</v>
      </c>
      <c r="M336">
        <v>0</v>
      </c>
      <c r="N336">
        <v>0</v>
      </c>
      <c r="O336">
        <v>0</v>
      </c>
      <c r="P336">
        <v>0</v>
      </c>
      <c r="Q336" t="s">
        <v>961</v>
      </c>
      <c r="R336">
        <v>0</v>
      </c>
      <c r="S336">
        <v>0</v>
      </c>
      <c r="T336">
        <v>0</v>
      </c>
      <c r="U336">
        <v>1</v>
      </c>
      <c r="V336">
        <v>0</v>
      </c>
      <c r="W336">
        <v>0</v>
      </c>
    </row>
    <row r="337" spans="1:23" hidden="1" x14ac:dyDescent="0.25">
      <c r="A337">
        <v>335</v>
      </c>
      <c r="B337" s="4" t="s">
        <v>579</v>
      </c>
      <c r="C337">
        <v>0</v>
      </c>
      <c r="D337">
        <v>7</v>
      </c>
      <c r="E337">
        <v>6</v>
      </c>
      <c r="F337">
        <v>53</v>
      </c>
      <c r="G337">
        <v>1</v>
      </c>
      <c r="H337">
        <v>0</v>
      </c>
      <c r="I337">
        <v>0</v>
      </c>
      <c r="J337">
        <v>33</v>
      </c>
      <c r="K337" s="23">
        <v>10.6</v>
      </c>
      <c r="L337">
        <v>0</v>
      </c>
      <c r="M337">
        <v>0</v>
      </c>
      <c r="N337">
        <v>109</v>
      </c>
      <c r="O337">
        <v>0</v>
      </c>
      <c r="P337">
        <v>0</v>
      </c>
      <c r="Q337" s="23" t="s">
        <v>961</v>
      </c>
      <c r="R337">
        <v>0</v>
      </c>
      <c r="S337">
        <v>0</v>
      </c>
      <c r="T337">
        <v>0</v>
      </c>
      <c r="U337">
        <v>1</v>
      </c>
      <c r="V337">
        <v>0</v>
      </c>
      <c r="W337">
        <v>0</v>
      </c>
    </row>
    <row r="338" spans="1:23" hidden="1" x14ac:dyDescent="0.25">
      <c r="A338">
        <v>336</v>
      </c>
      <c r="B338" s="4" t="s">
        <v>587</v>
      </c>
      <c r="C338">
        <v>0</v>
      </c>
      <c r="D338">
        <v>3</v>
      </c>
      <c r="E338">
        <v>3</v>
      </c>
      <c r="F338">
        <v>9</v>
      </c>
      <c r="G338">
        <v>0</v>
      </c>
      <c r="H338">
        <v>0</v>
      </c>
      <c r="I338">
        <v>0</v>
      </c>
      <c r="J338">
        <v>5</v>
      </c>
      <c r="K338" s="23">
        <v>3</v>
      </c>
      <c r="L338">
        <v>0</v>
      </c>
      <c r="M338">
        <v>0</v>
      </c>
      <c r="N338">
        <v>60</v>
      </c>
      <c r="O338">
        <v>0</v>
      </c>
      <c r="P338">
        <v>0</v>
      </c>
      <c r="Q338" s="23" t="s">
        <v>961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</row>
    <row r="339" spans="1:23" hidden="1" x14ac:dyDescent="0.25">
      <c r="A339">
        <v>337</v>
      </c>
      <c r="B339" s="4" t="s">
        <v>588</v>
      </c>
      <c r="C339">
        <v>0</v>
      </c>
      <c r="D339">
        <v>5</v>
      </c>
      <c r="E339">
        <v>6</v>
      </c>
      <c r="F339">
        <v>44</v>
      </c>
      <c r="G339">
        <v>1</v>
      </c>
      <c r="H339">
        <v>0</v>
      </c>
      <c r="I339">
        <v>0</v>
      </c>
      <c r="J339">
        <v>16</v>
      </c>
      <c r="K339" s="23">
        <v>8.8000000000000007</v>
      </c>
      <c r="L339">
        <v>0</v>
      </c>
      <c r="M339">
        <v>0</v>
      </c>
      <c r="N339">
        <v>8</v>
      </c>
      <c r="O339">
        <v>0</v>
      </c>
      <c r="P339">
        <v>0</v>
      </c>
      <c r="Q339" s="23" t="s">
        <v>961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</row>
    <row r="340" spans="1:23" hidden="1" x14ac:dyDescent="0.25">
      <c r="A340">
        <v>338</v>
      </c>
      <c r="B340" s="4" t="s">
        <v>589</v>
      </c>
      <c r="C340">
        <v>0</v>
      </c>
      <c r="D340">
        <v>1</v>
      </c>
      <c r="E340">
        <v>2</v>
      </c>
      <c r="F340">
        <v>5</v>
      </c>
      <c r="G340">
        <v>1</v>
      </c>
      <c r="H340">
        <v>0</v>
      </c>
      <c r="I340">
        <v>0</v>
      </c>
      <c r="J340">
        <v>4.0999999999999996</v>
      </c>
      <c r="K340" s="23">
        <v>5</v>
      </c>
      <c r="L340">
        <v>0</v>
      </c>
      <c r="M340">
        <v>0</v>
      </c>
      <c r="N340">
        <v>0</v>
      </c>
      <c r="O340">
        <v>0</v>
      </c>
      <c r="P340">
        <v>0</v>
      </c>
      <c r="Q340" s="23" t="s">
        <v>961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</row>
    <row r="341" spans="1:23" hidden="1" x14ac:dyDescent="0.25">
      <c r="A341">
        <v>339</v>
      </c>
      <c r="B341" s="4" t="s">
        <v>590</v>
      </c>
      <c r="C341">
        <v>0</v>
      </c>
      <c r="D341">
        <v>6</v>
      </c>
      <c r="E341">
        <v>8</v>
      </c>
      <c r="F341">
        <v>16</v>
      </c>
      <c r="G341">
        <v>1</v>
      </c>
      <c r="H341">
        <v>0</v>
      </c>
      <c r="I341">
        <v>0</v>
      </c>
      <c r="J341">
        <v>6</v>
      </c>
      <c r="K341" s="23">
        <v>2.29</v>
      </c>
      <c r="L341">
        <v>0</v>
      </c>
      <c r="M341">
        <v>0</v>
      </c>
      <c r="N341">
        <v>1</v>
      </c>
      <c r="O341">
        <v>0</v>
      </c>
      <c r="P341">
        <v>0</v>
      </c>
      <c r="Q341" s="23" t="s">
        <v>961</v>
      </c>
      <c r="R341">
        <v>0</v>
      </c>
      <c r="S341">
        <v>0</v>
      </c>
      <c r="T341">
        <v>0</v>
      </c>
      <c r="U341">
        <v>1</v>
      </c>
      <c r="V341">
        <v>0</v>
      </c>
      <c r="W341">
        <v>0</v>
      </c>
    </row>
    <row r="342" spans="1:23" hidden="1" x14ac:dyDescent="0.25">
      <c r="A342">
        <v>340</v>
      </c>
      <c r="B342" s="4" t="s">
        <v>591</v>
      </c>
      <c r="C342">
        <v>0</v>
      </c>
      <c r="D342">
        <v>1</v>
      </c>
      <c r="E342">
        <v>1</v>
      </c>
      <c r="F342">
        <v>0</v>
      </c>
      <c r="G342">
        <v>0</v>
      </c>
      <c r="H342">
        <v>0</v>
      </c>
      <c r="I342">
        <v>0</v>
      </c>
      <c r="J342">
        <v>0</v>
      </c>
      <c r="K342" s="23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 s="23" t="s">
        <v>961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</row>
    <row r="343" spans="1:23" hidden="1" x14ac:dyDescent="0.25">
      <c r="A343">
        <v>341</v>
      </c>
      <c r="B343" s="4" t="s">
        <v>593</v>
      </c>
      <c r="C343">
        <v>0</v>
      </c>
      <c r="D343">
        <v>7</v>
      </c>
      <c r="E343">
        <v>9</v>
      </c>
      <c r="F343">
        <v>69</v>
      </c>
      <c r="G343">
        <v>0</v>
      </c>
      <c r="H343">
        <v>0</v>
      </c>
      <c r="I343">
        <v>0</v>
      </c>
      <c r="J343">
        <v>43</v>
      </c>
      <c r="K343" s="23">
        <v>7.67</v>
      </c>
      <c r="L343">
        <v>0</v>
      </c>
      <c r="M343">
        <v>0</v>
      </c>
      <c r="N343">
        <v>15</v>
      </c>
      <c r="O343">
        <v>0</v>
      </c>
      <c r="P343">
        <v>0</v>
      </c>
      <c r="Q343" s="23" t="s">
        <v>961</v>
      </c>
      <c r="R343">
        <v>0</v>
      </c>
      <c r="S343">
        <v>0</v>
      </c>
      <c r="T343">
        <v>0</v>
      </c>
      <c r="U343">
        <v>1</v>
      </c>
      <c r="V343">
        <v>0</v>
      </c>
      <c r="W343">
        <v>0</v>
      </c>
    </row>
    <row r="344" spans="1:23" hidden="1" x14ac:dyDescent="0.25">
      <c r="A344">
        <v>342</v>
      </c>
      <c r="B344" s="4" t="s">
        <v>605</v>
      </c>
      <c r="C344">
        <v>0</v>
      </c>
      <c r="D344">
        <v>18</v>
      </c>
      <c r="E344">
        <v>19</v>
      </c>
      <c r="F344">
        <v>223</v>
      </c>
      <c r="G344">
        <v>3</v>
      </c>
      <c r="H344">
        <v>0</v>
      </c>
      <c r="I344">
        <v>0</v>
      </c>
      <c r="J344">
        <v>38</v>
      </c>
      <c r="K344">
        <v>13.94</v>
      </c>
      <c r="L344">
        <v>0</v>
      </c>
      <c r="M344">
        <v>0</v>
      </c>
      <c r="N344">
        <v>0</v>
      </c>
      <c r="O344">
        <v>0</v>
      </c>
      <c r="P344">
        <v>0</v>
      </c>
      <c r="Q344" s="23" t="s">
        <v>961</v>
      </c>
      <c r="R344">
        <v>0</v>
      </c>
      <c r="S344">
        <v>0</v>
      </c>
      <c r="T344">
        <v>0</v>
      </c>
      <c r="U344">
        <v>23</v>
      </c>
      <c r="V344">
        <v>0</v>
      </c>
      <c r="W344">
        <v>4</v>
      </c>
    </row>
    <row r="345" spans="1:23" hidden="1" x14ac:dyDescent="0.25">
      <c r="A345">
        <v>343</v>
      </c>
      <c r="B345" s="4" t="s">
        <v>606</v>
      </c>
      <c r="C345">
        <v>0</v>
      </c>
      <c r="D345">
        <v>1</v>
      </c>
      <c r="E345">
        <v>1</v>
      </c>
      <c r="F345">
        <v>1</v>
      </c>
      <c r="G345">
        <v>0</v>
      </c>
      <c r="H345">
        <v>0</v>
      </c>
      <c r="I345">
        <v>0</v>
      </c>
      <c r="J345">
        <v>1</v>
      </c>
      <c r="K345" s="23">
        <v>1</v>
      </c>
      <c r="L345">
        <v>0</v>
      </c>
      <c r="M345">
        <v>0</v>
      </c>
      <c r="N345">
        <v>27</v>
      </c>
      <c r="O345">
        <v>0</v>
      </c>
      <c r="P345">
        <v>0</v>
      </c>
      <c r="Q345" s="23" t="s">
        <v>961</v>
      </c>
      <c r="R345">
        <v>0</v>
      </c>
      <c r="S345">
        <v>0</v>
      </c>
      <c r="T345">
        <v>0</v>
      </c>
      <c r="U345">
        <v>1</v>
      </c>
      <c r="V345">
        <v>0</v>
      </c>
      <c r="W345">
        <v>0</v>
      </c>
    </row>
    <row r="346" spans="1:23" hidden="1" x14ac:dyDescent="0.25">
      <c r="A346">
        <v>344</v>
      </c>
      <c r="B346" s="4" t="s">
        <v>613</v>
      </c>
      <c r="C346">
        <v>0</v>
      </c>
      <c r="D346">
        <v>1</v>
      </c>
      <c r="E346">
        <v>1</v>
      </c>
      <c r="F346">
        <v>0</v>
      </c>
      <c r="G346">
        <v>0</v>
      </c>
      <c r="H346">
        <v>0</v>
      </c>
      <c r="I346">
        <v>0</v>
      </c>
      <c r="J346">
        <v>0</v>
      </c>
      <c r="K346" s="23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 s="23" t="s">
        <v>961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</row>
    <row r="347" spans="1:23" hidden="1" x14ac:dyDescent="0.25">
      <c r="A347">
        <v>345</v>
      </c>
      <c r="B347" s="4" t="s">
        <v>614</v>
      </c>
      <c r="C347">
        <v>0</v>
      </c>
      <c r="D347">
        <v>2</v>
      </c>
      <c r="E347">
        <v>1</v>
      </c>
      <c r="F347">
        <v>5</v>
      </c>
      <c r="G347">
        <v>1</v>
      </c>
      <c r="H347">
        <v>0</v>
      </c>
      <c r="I347">
        <v>0</v>
      </c>
      <c r="J347">
        <v>5.0999999999999996</v>
      </c>
      <c r="K347" s="23" t="e">
        <v>#DIV/0!</v>
      </c>
      <c r="L347">
        <v>0</v>
      </c>
      <c r="M347">
        <v>0</v>
      </c>
      <c r="N347">
        <v>19</v>
      </c>
      <c r="O347">
        <v>0</v>
      </c>
      <c r="P347">
        <v>0</v>
      </c>
      <c r="Q347" s="23" t="s">
        <v>961</v>
      </c>
      <c r="R347">
        <v>0</v>
      </c>
      <c r="S347">
        <v>0</v>
      </c>
      <c r="T347">
        <v>0</v>
      </c>
      <c r="U347">
        <v>1</v>
      </c>
      <c r="V347">
        <v>0</v>
      </c>
      <c r="W347">
        <v>0</v>
      </c>
    </row>
    <row r="348" spans="1:23" hidden="1" x14ac:dyDescent="0.25">
      <c r="A348">
        <v>346</v>
      </c>
      <c r="B348" s="4" t="s">
        <v>615</v>
      </c>
      <c r="C348">
        <v>0</v>
      </c>
      <c r="D348">
        <v>1</v>
      </c>
      <c r="E348">
        <v>1</v>
      </c>
      <c r="F348">
        <v>2</v>
      </c>
      <c r="G348">
        <v>0</v>
      </c>
      <c r="H348">
        <v>0</v>
      </c>
      <c r="I348">
        <v>0</v>
      </c>
      <c r="J348">
        <v>2</v>
      </c>
      <c r="K348" s="23">
        <v>2</v>
      </c>
      <c r="L348">
        <v>0</v>
      </c>
      <c r="M348">
        <v>0</v>
      </c>
      <c r="N348">
        <v>0</v>
      </c>
      <c r="O348">
        <v>0</v>
      </c>
      <c r="P348">
        <v>0</v>
      </c>
      <c r="Q348" s="23" t="s">
        <v>961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</row>
    <row r="349" spans="1:23" hidden="1" x14ac:dyDescent="0.25">
      <c r="A349">
        <v>347</v>
      </c>
      <c r="B349" s="4" t="s">
        <v>618</v>
      </c>
      <c r="C349">
        <v>0</v>
      </c>
      <c r="D349">
        <v>1</v>
      </c>
      <c r="E349">
        <v>1</v>
      </c>
      <c r="F349">
        <v>17</v>
      </c>
      <c r="G349">
        <v>1</v>
      </c>
      <c r="H349">
        <v>0</v>
      </c>
      <c r="I349">
        <v>0</v>
      </c>
      <c r="J349">
        <v>17.100000000000001</v>
      </c>
      <c r="K349" s="23" t="e">
        <v>#DIV/0!</v>
      </c>
      <c r="L349">
        <v>0</v>
      </c>
      <c r="M349">
        <v>0</v>
      </c>
      <c r="N349">
        <v>0</v>
      </c>
      <c r="O349">
        <v>0</v>
      </c>
      <c r="P349">
        <v>0</v>
      </c>
      <c r="Q349" s="23" t="s">
        <v>961</v>
      </c>
      <c r="R349">
        <v>0</v>
      </c>
      <c r="S349">
        <v>0</v>
      </c>
      <c r="T349">
        <v>0</v>
      </c>
      <c r="U349">
        <v>1</v>
      </c>
      <c r="V349">
        <v>0</v>
      </c>
      <c r="W349">
        <v>0</v>
      </c>
    </row>
    <row r="350" spans="1:23" hidden="1" x14ac:dyDescent="0.25">
      <c r="A350">
        <v>348</v>
      </c>
      <c r="B350" s="4" t="s">
        <v>625</v>
      </c>
      <c r="C350">
        <v>0</v>
      </c>
      <c r="D350">
        <v>7</v>
      </c>
      <c r="E350">
        <v>5</v>
      </c>
      <c r="F350">
        <v>26</v>
      </c>
      <c r="G350">
        <v>0</v>
      </c>
      <c r="H350">
        <v>0</v>
      </c>
      <c r="I350">
        <v>0</v>
      </c>
      <c r="J350">
        <v>18</v>
      </c>
      <c r="K350">
        <v>5.2</v>
      </c>
      <c r="L350">
        <v>0</v>
      </c>
      <c r="M350">
        <v>0</v>
      </c>
      <c r="N350">
        <v>0</v>
      </c>
      <c r="O350">
        <v>0</v>
      </c>
      <c r="P350">
        <v>0</v>
      </c>
      <c r="Q350" s="23" t="s">
        <v>961</v>
      </c>
      <c r="R350">
        <v>0</v>
      </c>
      <c r="S350">
        <v>0</v>
      </c>
      <c r="T350">
        <v>0</v>
      </c>
      <c r="U350">
        <v>3</v>
      </c>
      <c r="V350">
        <v>0</v>
      </c>
      <c r="W350">
        <v>0</v>
      </c>
    </row>
    <row r="351" spans="1:23" hidden="1" x14ac:dyDescent="0.25">
      <c r="A351">
        <v>349</v>
      </c>
      <c r="B351" s="4" t="s">
        <v>631</v>
      </c>
      <c r="C351">
        <v>0</v>
      </c>
      <c r="D351">
        <v>1</v>
      </c>
      <c r="E351">
        <v>2</v>
      </c>
      <c r="F351">
        <v>10</v>
      </c>
      <c r="G351">
        <v>0</v>
      </c>
      <c r="H351">
        <v>0</v>
      </c>
      <c r="I351">
        <v>0</v>
      </c>
      <c r="J351">
        <v>6</v>
      </c>
      <c r="K351" s="23">
        <v>5</v>
      </c>
      <c r="L351">
        <v>0</v>
      </c>
      <c r="M351">
        <v>0</v>
      </c>
      <c r="N351">
        <v>0</v>
      </c>
      <c r="O351">
        <v>0</v>
      </c>
      <c r="P351">
        <v>0</v>
      </c>
      <c r="Q351" s="23" t="s">
        <v>961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</row>
    <row r="352" spans="1:23" hidden="1" x14ac:dyDescent="0.25">
      <c r="A352">
        <v>350</v>
      </c>
      <c r="B352" s="4" t="s">
        <v>634</v>
      </c>
      <c r="C352">
        <v>0</v>
      </c>
      <c r="D352">
        <v>1</v>
      </c>
      <c r="E352">
        <v>1</v>
      </c>
      <c r="F352">
        <v>16</v>
      </c>
      <c r="G352">
        <v>0</v>
      </c>
      <c r="H352">
        <v>0</v>
      </c>
      <c r="I352">
        <v>0</v>
      </c>
      <c r="J352">
        <v>16</v>
      </c>
      <c r="K352" s="23">
        <v>16</v>
      </c>
      <c r="L352">
        <v>0</v>
      </c>
      <c r="M352">
        <v>0</v>
      </c>
      <c r="N352">
        <v>0</v>
      </c>
      <c r="O352">
        <v>0</v>
      </c>
      <c r="P352">
        <v>0</v>
      </c>
      <c r="Q352" s="23" t="s">
        <v>961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</row>
    <row r="353" spans="1:23" hidden="1" x14ac:dyDescent="0.25">
      <c r="A353">
        <v>351</v>
      </c>
      <c r="B353" s="4" t="s">
        <v>642</v>
      </c>
      <c r="C353">
        <v>0</v>
      </c>
      <c r="D353">
        <v>4</v>
      </c>
      <c r="E353">
        <v>5</v>
      </c>
      <c r="F353">
        <v>17</v>
      </c>
      <c r="G353">
        <v>2</v>
      </c>
      <c r="H353">
        <v>0</v>
      </c>
      <c r="I353">
        <v>0</v>
      </c>
      <c r="J353">
        <v>12.1</v>
      </c>
      <c r="K353">
        <v>5.67</v>
      </c>
      <c r="L353">
        <v>0</v>
      </c>
      <c r="M353">
        <v>0</v>
      </c>
      <c r="N353">
        <v>0</v>
      </c>
      <c r="O353">
        <v>0</v>
      </c>
      <c r="P353">
        <v>0</v>
      </c>
      <c r="Q353" s="23" t="s">
        <v>961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</row>
    <row r="354" spans="1:23" hidden="1" x14ac:dyDescent="0.25">
      <c r="A354">
        <v>352</v>
      </c>
      <c r="B354" s="21" t="s">
        <v>644</v>
      </c>
      <c r="C354">
        <v>0</v>
      </c>
      <c r="D354">
        <v>17</v>
      </c>
      <c r="E354">
        <v>24</v>
      </c>
      <c r="F354">
        <v>216</v>
      </c>
      <c r="G354">
        <v>1</v>
      </c>
      <c r="H354">
        <v>0</v>
      </c>
      <c r="I354">
        <v>0</v>
      </c>
      <c r="J354">
        <v>42.1</v>
      </c>
      <c r="K354" s="23">
        <v>9.39</v>
      </c>
      <c r="L354">
        <v>0</v>
      </c>
      <c r="M354">
        <v>0</v>
      </c>
      <c r="N354">
        <v>0</v>
      </c>
      <c r="O354">
        <v>0</v>
      </c>
      <c r="P354">
        <v>0</v>
      </c>
      <c r="Q354" s="23" t="s">
        <v>961</v>
      </c>
      <c r="R354">
        <v>0</v>
      </c>
      <c r="S354">
        <v>0</v>
      </c>
      <c r="T354">
        <v>0</v>
      </c>
      <c r="U354">
        <v>4</v>
      </c>
      <c r="V354">
        <v>0</v>
      </c>
      <c r="W354">
        <v>1</v>
      </c>
    </row>
    <row r="355" spans="1:23" hidden="1" x14ac:dyDescent="0.25">
      <c r="A355">
        <v>353</v>
      </c>
      <c r="B355" s="4" t="s">
        <v>647</v>
      </c>
      <c r="C355">
        <v>0</v>
      </c>
      <c r="D355">
        <v>1</v>
      </c>
      <c r="E355">
        <v>2</v>
      </c>
      <c r="F355">
        <v>1</v>
      </c>
      <c r="G355">
        <v>0</v>
      </c>
      <c r="H355">
        <v>0</v>
      </c>
      <c r="I355">
        <v>0</v>
      </c>
      <c r="J355">
        <v>1</v>
      </c>
      <c r="K355" s="23">
        <v>0.5</v>
      </c>
      <c r="L355">
        <v>0</v>
      </c>
      <c r="M355">
        <v>0</v>
      </c>
      <c r="N355">
        <v>0</v>
      </c>
      <c r="O355">
        <v>0</v>
      </c>
      <c r="P355">
        <v>0</v>
      </c>
      <c r="Q355" s="23" t="s">
        <v>961</v>
      </c>
      <c r="R355">
        <v>0</v>
      </c>
      <c r="S355">
        <v>0</v>
      </c>
      <c r="T355">
        <v>0</v>
      </c>
      <c r="U355">
        <v>2</v>
      </c>
      <c r="V355">
        <v>0</v>
      </c>
      <c r="W355">
        <v>0</v>
      </c>
    </row>
    <row r="356" spans="1:23" hidden="1" x14ac:dyDescent="0.25">
      <c r="A356">
        <v>354</v>
      </c>
      <c r="B356" s="4" t="s">
        <v>654</v>
      </c>
      <c r="C356">
        <v>0</v>
      </c>
      <c r="D356">
        <v>1</v>
      </c>
      <c r="E356">
        <v>1</v>
      </c>
      <c r="F356">
        <v>0</v>
      </c>
      <c r="G356">
        <v>0</v>
      </c>
      <c r="H356">
        <v>0</v>
      </c>
      <c r="I356">
        <v>0</v>
      </c>
      <c r="J356">
        <v>0</v>
      </c>
      <c r="K356" s="23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 s="23" t="s">
        <v>961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</row>
    <row r="357" spans="1:23" hidden="1" x14ac:dyDescent="0.25">
      <c r="A357">
        <v>355</v>
      </c>
      <c r="B357" s="4" t="s">
        <v>659</v>
      </c>
      <c r="C357">
        <v>0</v>
      </c>
      <c r="D357">
        <v>4</v>
      </c>
      <c r="E357">
        <v>2</v>
      </c>
      <c r="F357">
        <v>45</v>
      </c>
      <c r="G357">
        <v>2</v>
      </c>
      <c r="H357">
        <v>0</v>
      </c>
      <c r="I357">
        <v>0</v>
      </c>
      <c r="J357">
        <v>39.1</v>
      </c>
      <c r="K357" s="23" t="e">
        <v>#DIV/0!</v>
      </c>
      <c r="L357">
        <v>0</v>
      </c>
      <c r="M357">
        <v>0</v>
      </c>
      <c r="N357">
        <v>0</v>
      </c>
      <c r="O357">
        <v>0</v>
      </c>
      <c r="P357">
        <v>0</v>
      </c>
      <c r="Q357" s="23" t="s">
        <v>961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</row>
    <row r="358" spans="1:23" hidden="1" x14ac:dyDescent="0.25">
      <c r="A358">
        <v>356</v>
      </c>
      <c r="B358" s="4" t="s">
        <v>670</v>
      </c>
      <c r="C358">
        <v>0</v>
      </c>
      <c r="D358">
        <v>1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 s="23" t="e">
        <v>#DIV/0!</v>
      </c>
      <c r="L358">
        <v>0</v>
      </c>
      <c r="M358">
        <v>0</v>
      </c>
      <c r="N358">
        <v>20</v>
      </c>
      <c r="O358">
        <v>0</v>
      </c>
      <c r="P358">
        <v>0</v>
      </c>
      <c r="Q358" s="23" t="s">
        <v>961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</row>
    <row r="359" spans="1:23" hidden="1" x14ac:dyDescent="0.25">
      <c r="A359">
        <v>357</v>
      </c>
      <c r="B359" s="4" t="s">
        <v>671</v>
      </c>
      <c r="C359">
        <v>0</v>
      </c>
      <c r="D359">
        <v>9</v>
      </c>
      <c r="E359">
        <v>11</v>
      </c>
      <c r="F359">
        <v>50</v>
      </c>
      <c r="G359">
        <v>2</v>
      </c>
      <c r="H359">
        <v>0</v>
      </c>
      <c r="I359">
        <v>0</v>
      </c>
      <c r="J359">
        <v>18.100000000000001</v>
      </c>
      <c r="K359" s="23">
        <v>5.56</v>
      </c>
      <c r="L359">
        <v>0</v>
      </c>
      <c r="M359">
        <v>0</v>
      </c>
      <c r="N359">
        <v>65</v>
      </c>
      <c r="O359">
        <v>0</v>
      </c>
      <c r="P359">
        <v>0</v>
      </c>
      <c r="Q359" s="23" t="s">
        <v>961</v>
      </c>
      <c r="R359">
        <v>0</v>
      </c>
      <c r="S359">
        <v>0</v>
      </c>
      <c r="T359">
        <v>0</v>
      </c>
      <c r="U359">
        <v>3</v>
      </c>
      <c r="V359">
        <v>0</v>
      </c>
      <c r="W359">
        <v>0</v>
      </c>
    </row>
    <row r="360" spans="1:23" hidden="1" x14ac:dyDescent="0.25">
      <c r="A360">
        <v>358</v>
      </c>
      <c r="B360" s="4" t="s">
        <v>675</v>
      </c>
      <c r="C360">
        <v>0</v>
      </c>
      <c r="D360">
        <v>1</v>
      </c>
      <c r="E360">
        <v>1</v>
      </c>
      <c r="F360">
        <v>0</v>
      </c>
      <c r="G360">
        <v>0</v>
      </c>
      <c r="H360">
        <v>0</v>
      </c>
      <c r="I360">
        <v>0</v>
      </c>
      <c r="J360">
        <v>0</v>
      </c>
      <c r="K360" s="23">
        <v>0</v>
      </c>
      <c r="L360">
        <v>0</v>
      </c>
      <c r="M360">
        <v>0</v>
      </c>
      <c r="N360">
        <v>19</v>
      </c>
      <c r="O360">
        <v>0</v>
      </c>
      <c r="P360">
        <v>0</v>
      </c>
      <c r="Q360" s="23" t="s">
        <v>961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</row>
    <row r="361" spans="1:23" hidden="1" x14ac:dyDescent="0.25">
      <c r="A361">
        <v>359</v>
      </c>
      <c r="B361" s="4" t="s">
        <v>677</v>
      </c>
      <c r="C361">
        <v>0</v>
      </c>
      <c r="D361">
        <v>5</v>
      </c>
      <c r="E361">
        <v>5</v>
      </c>
      <c r="F361">
        <v>30</v>
      </c>
      <c r="G361">
        <v>2</v>
      </c>
      <c r="H361">
        <v>0</v>
      </c>
      <c r="I361">
        <v>0</v>
      </c>
      <c r="J361">
        <v>11.1</v>
      </c>
      <c r="K361" s="23">
        <v>10</v>
      </c>
      <c r="L361">
        <v>0</v>
      </c>
      <c r="M361">
        <v>0</v>
      </c>
      <c r="N361">
        <v>0</v>
      </c>
      <c r="O361">
        <v>0</v>
      </c>
      <c r="P361">
        <v>0</v>
      </c>
      <c r="Q361" s="23" t="s">
        <v>961</v>
      </c>
      <c r="R361">
        <v>0</v>
      </c>
      <c r="S361">
        <v>0</v>
      </c>
      <c r="T361">
        <v>0</v>
      </c>
      <c r="U361">
        <v>2</v>
      </c>
      <c r="V361">
        <v>0</v>
      </c>
      <c r="W361">
        <v>0</v>
      </c>
    </row>
    <row r="362" spans="1:23" hidden="1" x14ac:dyDescent="0.25">
      <c r="A362">
        <v>360</v>
      </c>
      <c r="B362" s="4" t="s">
        <v>680</v>
      </c>
      <c r="C362">
        <v>0</v>
      </c>
      <c r="D362">
        <v>1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 t="e">
        <v>#DIV/0!</v>
      </c>
      <c r="L362">
        <v>0</v>
      </c>
      <c r="M362">
        <v>0</v>
      </c>
      <c r="N362">
        <v>34</v>
      </c>
      <c r="O362">
        <v>0</v>
      </c>
      <c r="P362">
        <v>0</v>
      </c>
      <c r="Q362" s="23" t="s">
        <v>961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</row>
    <row r="363" spans="1:23" hidden="1" x14ac:dyDescent="0.25">
      <c r="A363">
        <v>361</v>
      </c>
      <c r="B363" s="4" t="s">
        <v>686</v>
      </c>
      <c r="C363">
        <v>0</v>
      </c>
      <c r="D363">
        <v>2</v>
      </c>
      <c r="E363">
        <v>4</v>
      </c>
      <c r="F363">
        <v>25</v>
      </c>
      <c r="G363">
        <v>0</v>
      </c>
      <c r="H363">
        <v>0</v>
      </c>
      <c r="I363">
        <v>0</v>
      </c>
      <c r="J363">
        <v>18</v>
      </c>
      <c r="K363" s="23">
        <v>6.25</v>
      </c>
      <c r="L363">
        <v>0</v>
      </c>
      <c r="M363">
        <v>0</v>
      </c>
      <c r="N363">
        <v>0</v>
      </c>
      <c r="O363">
        <v>0</v>
      </c>
      <c r="P363">
        <v>0</v>
      </c>
      <c r="Q363" s="23" t="s">
        <v>961</v>
      </c>
      <c r="R363">
        <v>0</v>
      </c>
      <c r="S363">
        <v>0</v>
      </c>
      <c r="T363">
        <v>0</v>
      </c>
      <c r="U363">
        <v>1</v>
      </c>
      <c r="V363">
        <v>0</v>
      </c>
      <c r="W363">
        <v>0</v>
      </c>
    </row>
    <row r="364" spans="1:23" hidden="1" x14ac:dyDescent="0.25">
      <c r="A364">
        <v>362</v>
      </c>
      <c r="B364" s="4" t="s">
        <v>687</v>
      </c>
      <c r="C364">
        <v>0</v>
      </c>
      <c r="D364">
        <v>2</v>
      </c>
      <c r="E364">
        <v>2</v>
      </c>
      <c r="F364">
        <v>6</v>
      </c>
      <c r="G364">
        <v>0</v>
      </c>
      <c r="H364">
        <v>0</v>
      </c>
      <c r="I364">
        <v>0</v>
      </c>
      <c r="J364">
        <v>6</v>
      </c>
      <c r="K364" s="23">
        <v>3</v>
      </c>
      <c r="L364">
        <v>0</v>
      </c>
      <c r="M364">
        <v>0</v>
      </c>
      <c r="N364">
        <v>0</v>
      </c>
      <c r="O364">
        <v>0</v>
      </c>
      <c r="P364">
        <v>0</v>
      </c>
      <c r="Q364" s="23" t="s">
        <v>961</v>
      </c>
      <c r="R364">
        <v>0</v>
      </c>
      <c r="S364">
        <v>0</v>
      </c>
      <c r="T364">
        <v>0</v>
      </c>
      <c r="U364">
        <v>1</v>
      </c>
      <c r="V364">
        <v>0</v>
      </c>
      <c r="W364">
        <v>0</v>
      </c>
    </row>
    <row r="365" spans="1:23" hidden="1" x14ac:dyDescent="0.25">
      <c r="A365">
        <v>363</v>
      </c>
      <c r="B365" s="21" t="s">
        <v>689</v>
      </c>
      <c r="C365">
        <v>0</v>
      </c>
      <c r="D365">
        <v>6</v>
      </c>
      <c r="E365">
        <v>7</v>
      </c>
      <c r="F365">
        <v>26</v>
      </c>
      <c r="G365">
        <v>1</v>
      </c>
      <c r="H365">
        <v>0</v>
      </c>
      <c r="I365">
        <v>0</v>
      </c>
      <c r="J365">
        <v>10</v>
      </c>
      <c r="K365" s="23">
        <v>4.33</v>
      </c>
      <c r="L365">
        <v>0</v>
      </c>
      <c r="M365">
        <v>0</v>
      </c>
      <c r="N365">
        <v>0</v>
      </c>
      <c r="O365">
        <v>0</v>
      </c>
      <c r="P365">
        <v>0</v>
      </c>
      <c r="Q365" s="23" t="s">
        <v>961</v>
      </c>
      <c r="R365">
        <v>0</v>
      </c>
      <c r="S365">
        <v>0</v>
      </c>
      <c r="T365">
        <v>0</v>
      </c>
      <c r="U365">
        <v>4</v>
      </c>
      <c r="V365">
        <v>0</v>
      </c>
      <c r="W365">
        <v>0</v>
      </c>
    </row>
    <row r="366" spans="1:23" hidden="1" x14ac:dyDescent="0.25">
      <c r="A366">
        <v>364</v>
      </c>
      <c r="B366" s="4" t="s">
        <v>698</v>
      </c>
      <c r="C366">
        <v>0</v>
      </c>
      <c r="D366">
        <v>7</v>
      </c>
      <c r="E366">
        <v>7</v>
      </c>
      <c r="F366">
        <v>123</v>
      </c>
      <c r="G366">
        <v>0</v>
      </c>
      <c r="H366">
        <v>0</v>
      </c>
      <c r="I366">
        <v>0</v>
      </c>
      <c r="J366">
        <v>45</v>
      </c>
      <c r="K366" s="23">
        <v>17.57</v>
      </c>
      <c r="L366">
        <v>0</v>
      </c>
      <c r="M366">
        <v>0</v>
      </c>
      <c r="N366">
        <v>0</v>
      </c>
      <c r="O366">
        <v>0</v>
      </c>
      <c r="P366">
        <v>0</v>
      </c>
      <c r="Q366" s="23" t="s">
        <v>961</v>
      </c>
      <c r="R366">
        <v>0</v>
      </c>
      <c r="S366">
        <v>0</v>
      </c>
      <c r="T366">
        <v>0</v>
      </c>
      <c r="U366">
        <v>4</v>
      </c>
      <c r="V366">
        <v>0</v>
      </c>
      <c r="W366">
        <v>0</v>
      </c>
    </row>
    <row r="367" spans="1:23" hidden="1" x14ac:dyDescent="0.25">
      <c r="A367">
        <v>365</v>
      </c>
      <c r="B367" s="4" t="s">
        <v>699</v>
      </c>
      <c r="C367">
        <v>0</v>
      </c>
      <c r="D367">
        <v>14</v>
      </c>
      <c r="E367">
        <v>17</v>
      </c>
      <c r="F367">
        <v>108</v>
      </c>
      <c r="G367">
        <v>0</v>
      </c>
      <c r="H367">
        <v>0</v>
      </c>
      <c r="I367">
        <v>0</v>
      </c>
      <c r="J367">
        <v>34</v>
      </c>
      <c r="K367" s="23">
        <v>6.35</v>
      </c>
      <c r="L367">
        <v>0</v>
      </c>
      <c r="M367">
        <v>0</v>
      </c>
      <c r="N367">
        <v>1</v>
      </c>
      <c r="O367">
        <v>0</v>
      </c>
      <c r="P367">
        <v>0</v>
      </c>
      <c r="Q367" s="23" t="s">
        <v>961</v>
      </c>
      <c r="R367">
        <v>0</v>
      </c>
      <c r="S367">
        <v>0</v>
      </c>
      <c r="T367">
        <v>0</v>
      </c>
      <c r="U367">
        <v>7</v>
      </c>
      <c r="V367">
        <v>0</v>
      </c>
      <c r="W367">
        <v>0</v>
      </c>
    </row>
    <row r="368" spans="1:23" hidden="1" x14ac:dyDescent="0.25">
      <c r="A368">
        <v>366</v>
      </c>
      <c r="B368" s="4" t="s">
        <v>704</v>
      </c>
      <c r="C368">
        <v>0</v>
      </c>
      <c r="D368">
        <v>6</v>
      </c>
      <c r="E368">
        <v>5</v>
      </c>
      <c r="F368">
        <v>34</v>
      </c>
      <c r="G368">
        <v>2</v>
      </c>
      <c r="H368">
        <v>0</v>
      </c>
      <c r="I368">
        <v>0</v>
      </c>
      <c r="J368">
        <v>18.100000000000001</v>
      </c>
      <c r="K368" s="23">
        <v>11.33</v>
      </c>
      <c r="L368">
        <v>0</v>
      </c>
      <c r="M368">
        <v>0</v>
      </c>
      <c r="N368">
        <v>43</v>
      </c>
      <c r="O368">
        <v>0</v>
      </c>
      <c r="P368">
        <v>0</v>
      </c>
      <c r="Q368" s="23" t="s">
        <v>961</v>
      </c>
      <c r="R368">
        <v>0</v>
      </c>
      <c r="S368">
        <v>0</v>
      </c>
      <c r="T368">
        <v>0</v>
      </c>
      <c r="U368">
        <v>1</v>
      </c>
      <c r="V368">
        <v>0</v>
      </c>
      <c r="W368">
        <v>0</v>
      </c>
    </row>
    <row r="369" spans="1:23" hidden="1" x14ac:dyDescent="0.25">
      <c r="A369">
        <v>367</v>
      </c>
      <c r="B369" s="4" t="s">
        <v>705</v>
      </c>
      <c r="C369">
        <v>0</v>
      </c>
      <c r="D369">
        <v>3</v>
      </c>
      <c r="E369">
        <v>3</v>
      </c>
      <c r="F369">
        <v>14</v>
      </c>
      <c r="G369">
        <v>1</v>
      </c>
      <c r="H369">
        <v>0</v>
      </c>
      <c r="I369">
        <v>0</v>
      </c>
      <c r="J369">
        <v>10.1</v>
      </c>
      <c r="K369" s="23">
        <v>7</v>
      </c>
      <c r="L369">
        <v>0</v>
      </c>
      <c r="M369">
        <v>0</v>
      </c>
      <c r="N369">
        <v>0</v>
      </c>
      <c r="O369">
        <v>0</v>
      </c>
      <c r="P369">
        <v>0</v>
      </c>
      <c r="Q369" s="23" t="s">
        <v>961</v>
      </c>
      <c r="R369">
        <v>0</v>
      </c>
      <c r="S369">
        <v>0</v>
      </c>
      <c r="T369">
        <v>0</v>
      </c>
      <c r="U369">
        <v>2</v>
      </c>
      <c r="V369">
        <v>0</v>
      </c>
      <c r="W369">
        <v>0</v>
      </c>
    </row>
    <row r="370" spans="1:23" hidden="1" x14ac:dyDescent="0.25">
      <c r="A370">
        <v>368</v>
      </c>
      <c r="B370" s="4" t="s">
        <v>710</v>
      </c>
      <c r="C370">
        <v>0</v>
      </c>
      <c r="D370">
        <v>1</v>
      </c>
      <c r="E370">
        <v>2</v>
      </c>
      <c r="F370">
        <v>24</v>
      </c>
      <c r="G370">
        <v>0</v>
      </c>
      <c r="H370">
        <v>0</v>
      </c>
      <c r="I370">
        <v>0</v>
      </c>
      <c r="J370">
        <v>14</v>
      </c>
      <c r="K370" s="23">
        <v>12</v>
      </c>
      <c r="L370">
        <v>0</v>
      </c>
      <c r="M370">
        <v>0</v>
      </c>
      <c r="N370">
        <v>0</v>
      </c>
      <c r="O370">
        <v>0</v>
      </c>
      <c r="P370">
        <v>0</v>
      </c>
      <c r="Q370" s="23" t="s">
        <v>961</v>
      </c>
      <c r="R370">
        <v>0</v>
      </c>
      <c r="S370">
        <v>0</v>
      </c>
      <c r="T370">
        <v>0</v>
      </c>
      <c r="U370">
        <v>1</v>
      </c>
      <c r="V370">
        <v>0</v>
      </c>
      <c r="W370">
        <v>0</v>
      </c>
    </row>
    <row r="371" spans="1:23" hidden="1" x14ac:dyDescent="0.25">
      <c r="A371">
        <v>369</v>
      </c>
      <c r="B371" s="4" t="s">
        <v>481</v>
      </c>
      <c r="C371">
        <v>1</v>
      </c>
      <c r="D371">
        <v>10</v>
      </c>
      <c r="E371">
        <v>10</v>
      </c>
      <c r="F371">
        <v>192</v>
      </c>
      <c r="G371">
        <v>1</v>
      </c>
      <c r="H371">
        <v>0</v>
      </c>
      <c r="I371">
        <v>0</v>
      </c>
      <c r="J371">
        <v>4</v>
      </c>
      <c r="K371" s="23">
        <v>21.33</v>
      </c>
      <c r="L371">
        <v>0</v>
      </c>
      <c r="M371">
        <v>0</v>
      </c>
      <c r="N371">
        <v>0</v>
      </c>
      <c r="O371">
        <v>0</v>
      </c>
      <c r="P371">
        <v>0</v>
      </c>
      <c r="Q371" s="23" t="s">
        <v>961</v>
      </c>
      <c r="R371">
        <v>0</v>
      </c>
      <c r="S371">
        <v>0</v>
      </c>
      <c r="T371">
        <v>0</v>
      </c>
      <c r="U371">
        <v>2</v>
      </c>
      <c r="V371">
        <v>0</v>
      </c>
      <c r="W371">
        <v>0</v>
      </c>
    </row>
    <row r="372" spans="1:23" hidden="1" x14ac:dyDescent="0.25">
      <c r="A372">
        <v>370</v>
      </c>
      <c r="B372" s="4" t="s">
        <v>713</v>
      </c>
      <c r="C372">
        <v>0</v>
      </c>
      <c r="D372">
        <v>1</v>
      </c>
      <c r="E372">
        <v>1</v>
      </c>
      <c r="F372">
        <v>2</v>
      </c>
      <c r="G372">
        <v>0</v>
      </c>
      <c r="H372">
        <v>0</v>
      </c>
      <c r="I372">
        <v>0</v>
      </c>
      <c r="J372">
        <v>2</v>
      </c>
      <c r="K372" s="23">
        <v>2</v>
      </c>
      <c r="L372">
        <v>0</v>
      </c>
      <c r="M372">
        <v>0</v>
      </c>
      <c r="N372">
        <v>29</v>
      </c>
      <c r="O372">
        <v>0</v>
      </c>
      <c r="P372">
        <v>0</v>
      </c>
      <c r="Q372" s="23" t="s">
        <v>961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</row>
    <row r="373" spans="1:23" hidden="1" x14ac:dyDescent="0.25">
      <c r="A373">
        <v>371</v>
      </c>
      <c r="B373" s="4" t="s">
        <v>714</v>
      </c>
      <c r="C373">
        <v>0</v>
      </c>
      <c r="D373">
        <v>6</v>
      </c>
      <c r="E373">
        <v>6</v>
      </c>
      <c r="F373">
        <v>96</v>
      </c>
      <c r="G373">
        <v>1</v>
      </c>
      <c r="H373">
        <v>0</v>
      </c>
      <c r="I373">
        <v>0</v>
      </c>
      <c r="J373">
        <v>39.1</v>
      </c>
      <c r="K373" s="23">
        <v>19.2</v>
      </c>
      <c r="L373">
        <v>0</v>
      </c>
      <c r="M373">
        <v>0</v>
      </c>
      <c r="N373">
        <v>0</v>
      </c>
      <c r="O373">
        <v>0</v>
      </c>
      <c r="P373">
        <v>0</v>
      </c>
      <c r="Q373" s="23" t="s">
        <v>961</v>
      </c>
      <c r="R373">
        <v>0</v>
      </c>
      <c r="S373">
        <v>0</v>
      </c>
      <c r="T373">
        <v>0</v>
      </c>
      <c r="U373">
        <v>1</v>
      </c>
      <c r="V373">
        <v>0</v>
      </c>
      <c r="W373">
        <v>1</v>
      </c>
    </row>
    <row r="374" spans="1:23" hidden="1" x14ac:dyDescent="0.25">
      <c r="A374">
        <v>372</v>
      </c>
      <c r="B374" s="4" t="s">
        <v>718</v>
      </c>
      <c r="C374">
        <v>0</v>
      </c>
      <c r="D374">
        <v>34</v>
      </c>
      <c r="E374">
        <v>38</v>
      </c>
      <c r="F374">
        <v>308</v>
      </c>
      <c r="G374">
        <v>4</v>
      </c>
      <c r="H374">
        <v>0</v>
      </c>
      <c r="I374">
        <v>0</v>
      </c>
      <c r="J374">
        <v>31</v>
      </c>
      <c r="K374" s="23">
        <v>9.06</v>
      </c>
      <c r="L374">
        <v>0</v>
      </c>
      <c r="M374">
        <v>0</v>
      </c>
      <c r="N374">
        <v>8</v>
      </c>
      <c r="O374">
        <v>0</v>
      </c>
      <c r="P374">
        <v>0</v>
      </c>
      <c r="Q374" s="23" t="s">
        <v>961</v>
      </c>
      <c r="R374">
        <v>0</v>
      </c>
      <c r="S374">
        <v>0</v>
      </c>
      <c r="T374">
        <v>0</v>
      </c>
      <c r="U374">
        <v>10</v>
      </c>
      <c r="V374">
        <v>0</v>
      </c>
      <c r="W374">
        <v>0</v>
      </c>
    </row>
    <row r="375" spans="1:23" hidden="1" x14ac:dyDescent="0.25">
      <c r="A375">
        <v>373</v>
      </c>
      <c r="B375" s="4" t="s">
        <v>722</v>
      </c>
      <c r="C375">
        <v>0</v>
      </c>
      <c r="D375">
        <v>1</v>
      </c>
      <c r="E375">
        <v>1</v>
      </c>
      <c r="F375">
        <v>0</v>
      </c>
      <c r="G375">
        <v>0</v>
      </c>
      <c r="H375">
        <v>0</v>
      </c>
      <c r="I375">
        <v>0</v>
      </c>
      <c r="J375">
        <v>0</v>
      </c>
      <c r="K375" s="23">
        <v>0</v>
      </c>
      <c r="L375">
        <v>0</v>
      </c>
      <c r="M375">
        <v>0</v>
      </c>
      <c r="N375">
        <v>81</v>
      </c>
      <c r="O375">
        <v>0</v>
      </c>
      <c r="P375">
        <v>0</v>
      </c>
      <c r="Q375" s="23" t="s">
        <v>961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</row>
    <row r="376" spans="1:23" hidden="1" x14ac:dyDescent="0.25">
      <c r="A376">
        <v>374</v>
      </c>
      <c r="B376" s="4" t="s">
        <v>725</v>
      </c>
      <c r="C376">
        <v>0</v>
      </c>
      <c r="D376">
        <v>3</v>
      </c>
      <c r="E376">
        <v>4</v>
      </c>
      <c r="F376">
        <v>11</v>
      </c>
      <c r="G376">
        <v>0</v>
      </c>
      <c r="H376">
        <v>0</v>
      </c>
      <c r="I376">
        <v>0</v>
      </c>
      <c r="J376">
        <v>8</v>
      </c>
      <c r="K376" s="23">
        <v>2.75</v>
      </c>
      <c r="L376">
        <v>0</v>
      </c>
      <c r="M376">
        <v>0</v>
      </c>
      <c r="N376">
        <v>0</v>
      </c>
      <c r="O376">
        <v>0</v>
      </c>
      <c r="P376">
        <v>0</v>
      </c>
      <c r="Q376" s="23" t="s">
        <v>961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</row>
    <row r="377" spans="1:23" hidden="1" x14ac:dyDescent="0.25">
      <c r="A377">
        <v>375</v>
      </c>
      <c r="B377" s="4" t="s">
        <v>729</v>
      </c>
      <c r="C377">
        <v>0</v>
      </c>
      <c r="D377">
        <v>2</v>
      </c>
      <c r="E377">
        <v>1</v>
      </c>
      <c r="F377">
        <v>23</v>
      </c>
      <c r="G377">
        <v>0</v>
      </c>
      <c r="H377">
        <v>0</v>
      </c>
      <c r="I377">
        <v>0</v>
      </c>
      <c r="J377">
        <v>23</v>
      </c>
      <c r="K377" s="23">
        <v>23</v>
      </c>
      <c r="L377">
        <v>0</v>
      </c>
      <c r="M377">
        <v>0</v>
      </c>
      <c r="N377">
        <v>0</v>
      </c>
      <c r="O377">
        <v>0</v>
      </c>
      <c r="P377">
        <v>0</v>
      </c>
      <c r="Q377" s="23" t="s">
        <v>961</v>
      </c>
      <c r="R377">
        <v>0</v>
      </c>
      <c r="S377">
        <v>0</v>
      </c>
      <c r="T377">
        <v>0</v>
      </c>
      <c r="U377">
        <v>1</v>
      </c>
      <c r="V377">
        <v>0</v>
      </c>
      <c r="W377">
        <v>0</v>
      </c>
    </row>
    <row r="378" spans="1:23" hidden="1" x14ac:dyDescent="0.25">
      <c r="A378">
        <v>376</v>
      </c>
      <c r="B378" s="4" t="s">
        <v>731</v>
      </c>
      <c r="C378">
        <v>0</v>
      </c>
      <c r="D378">
        <v>2</v>
      </c>
      <c r="E378">
        <v>1</v>
      </c>
      <c r="F378">
        <v>7</v>
      </c>
      <c r="G378">
        <v>1</v>
      </c>
      <c r="H378">
        <v>0</v>
      </c>
      <c r="I378">
        <v>0</v>
      </c>
      <c r="J378">
        <v>7.1</v>
      </c>
      <c r="K378" s="23" t="e">
        <v>#DIV/0!</v>
      </c>
      <c r="L378">
        <v>0</v>
      </c>
      <c r="M378">
        <v>0</v>
      </c>
      <c r="N378">
        <v>21</v>
      </c>
      <c r="O378">
        <v>0</v>
      </c>
      <c r="P378">
        <v>0</v>
      </c>
      <c r="Q378" s="23" t="s">
        <v>961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</row>
    <row r="379" spans="1:23" hidden="1" x14ac:dyDescent="0.25">
      <c r="A379">
        <v>377</v>
      </c>
      <c r="B379" s="4" t="s">
        <v>733</v>
      </c>
      <c r="C379">
        <v>0</v>
      </c>
      <c r="D379">
        <v>1</v>
      </c>
      <c r="E379">
        <v>1</v>
      </c>
      <c r="F379">
        <v>3</v>
      </c>
      <c r="G379">
        <v>0</v>
      </c>
      <c r="H379">
        <v>0</v>
      </c>
      <c r="I379">
        <v>0</v>
      </c>
      <c r="J379">
        <v>3</v>
      </c>
      <c r="K379" s="23">
        <v>3</v>
      </c>
      <c r="L379">
        <v>0</v>
      </c>
      <c r="M379">
        <v>0</v>
      </c>
      <c r="N379">
        <v>0</v>
      </c>
      <c r="O379">
        <v>0</v>
      </c>
      <c r="P379">
        <v>0</v>
      </c>
      <c r="Q379" s="23" t="s">
        <v>961</v>
      </c>
      <c r="R379">
        <v>0</v>
      </c>
      <c r="S379">
        <v>0</v>
      </c>
      <c r="T379">
        <v>0</v>
      </c>
      <c r="U379">
        <v>1</v>
      </c>
      <c r="V379">
        <v>0</v>
      </c>
      <c r="W379">
        <v>0</v>
      </c>
    </row>
    <row r="380" spans="1:23" hidden="1" x14ac:dyDescent="0.25">
      <c r="A380">
        <v>378</v>
      </c>
      <c r="B380" s="4" t="s">
        <v>740</v>
      </c>
      <c r="C380">
        <v>0</v>
      </c>
      <c r="D380">
        <v>2</v>
      </c>
      <c r="E380">
        <v>2</v>
      </c>
      <c r="F380">
        <v>6</v>
      </c>
      <c r="G380">
        <v>0</v>
      </c>
      <c r="H380">
        <v>0</v>
      </c>
      <c r="I380">
        <v>0</v>
      </c>
      <c r="J380">
        <v>6</v>
      </c>
      <c r="K380" s="23">
        <v>3</v>
      </c>
      <c r="L380">
        <v>0</v>
      </c>
      <c r="M380">
        <v>0</v>
      </c>
      <c r="N380">
        <v>0</v>
      </c>
      <c r="O380">
        <v>0</v>
      </c>
      <c r="P380">
        <v>0</v>
      </c>
      <c r="Q380" s="23" t="s">
        <v>961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</row>
    <row r="381" spans="1:23" hidden="1" x14ac:dyDescent="0.25">
      <c r="A381">
        <v>379</v>
      </c>
      <c r="B381" s="4" t="s">
        <v>742</v>
      </c>
      <c r="C381">
        <v>0</v>
      </c>
      <c r="D381">
        <v>1</v>
      </c>
      <c r="E381">
        <v>0</v>
      </c>
      <c r="F381">
        <v>0</v>
      </c>
      <c r="G381">
        <v>0</v>
      </c>
      <c r="H381">
        <v>0</v>
      </c>
      <c r="I381">
        <v>0</v>
      </c>
      <c r="J381">
        <v>0</v>
      </c>
      <c r="K381" s="23" t="e">
        <v>#DIV/0!</v>
      </c>
      <c r="L381">
        <v>0</v>
      </c>
      <c r="M381">
        <v>0</v>
      </c>
      <c r="N381">
        <v>21</v>
      </c>
      <c r="O381">
        <v>0</v>
      </c>
      <c r="P381">
        <v>0</v>
      </c>
      <c r="Q381" s="23" t="s">
        <v>961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</row>
    <row r="382" spans="1:23" hidden="1" x14ac:dyDescent="0.25">
      <c r="A382">
        <v>380</v>
      </c>
      <c r="B382" s="4" t="s">
        <v>743</v>
      </c>
      <c r="C382">
        <v>0</v>
      </c>
      <c r="D382">
        <v>7</v>
      </c>
      <c r="E382">
        <v>12</v>
      </c>
      <c r="F382">
        <v>89</v>
      </c>
      <c r="G382">
        <v>2</v>
      </c>
      <c r="H382">
        <v>0</v>
      </c>
      <c r="I382">
        <v>0</v>
      </c>
      <c r="J382">
        <v>43.1</v>
      </c>
      <c r="K382" s="23">
        <v>8.9</v>
      </c>
      <c r="L382">
        <v>0</v>
      </c>
      <c r="M382">
        <v>0</v>
      </c>
      <c r="N382">
        <v>0</v>
      </c>
      <c r="O382">
        <v>0</v>
      </c>
      <c r="P382">
        <v>0</v>
      </c>
      <c r="Q382" s="23" t="s">
        <v>961</v>
      </c>
      <c r="R382">
        <v>0</v>
      </c>
      <c r="S382">
        <v>0</v>
      </c>
      <c r="T382">
        <v>0</v>
      </c>
      <c r="U382">
        <v>4</v>
      </c>
      <c r="V382">
        <v>0</v>
      </c>
      <c r="W382">
        <v>0</v>
      </c>
    </row>
    <row r="383" spans="1:23" hidden="1" x14ac:dyDescent="0.25">
      <c r="A383">
        <v>381</v>
      </c>
      <c r="B383" s="4" t="s">
        <v>747</v>
      </c>
      <c r="C383">
        <v>0</v>
      </c>
      <c r="D383">
        <v>2</v>
      </c>
      <c r="E383">
        <v>3</v>
      </c>
      <c r="F383">
        <v>23</v>
      </c>
      <c r="G383">
        <v>0</v>
      </c>
      <c r="H383">
        <v>0</v>
      </c>
      <c r="I383">
        <v>0</v>
      </c>
      <c r="J383">
        <v>14</v>
      </c>
      <c r="K383" s="23">
        <v>7.67</v>
      </c>
      <c r="L383">
        <v>0</v>
      </c>
      <c r="M383">
        <v>0</v>
      </c>
      <c r="N383">
        <v>0</v>
      </c>
      <c r="O383">
        <v>0</v>
      </c>
      <c r="P383">
        <v>0</v>
      </c>
      <c r="Q383" s="23" t="s">
        <v>961</v>
      </c>
      <c r="R383">
        <v>0</v>
      </c>
      <c r="S383">
        <v>0</v>
      </c>
      <c r="T383">
        <v>0</v>
      </c>
      <c r="U383">
        <v>3</v>
      </c>
      <c r="V383">
        <v>0</v>
      </c>
      <c r="W383">
        <v>0</v>
      </c>
    </row>
    <row r="384" spans="1:23" hidden="1" x14ac:dyDescent="0.25">
      <c r="A384">
        <v>382</v>
      </c>
      <c r="B384" s="4" t="s">
        <v>752</v>
      </c>
      <c r="C384">
        <v>0</v>
      </c>
      <c r="D384">
        <v>1</v>
      </c>
      <c r="E384">
        <v>1</v>
      </c>
      <c r="F384">
        <v>1</v>
      </c>
      <c r="G384">
        <v>1</v>
      </c>
      <c r="H384">
        <v>0</v>
      </c>
      <c r="I384">
        <v>0</v>
      </c>
      <c r="J384">
        <v>1.1000000000000001</v>
      </c>
      <c r="K384" s="23" t="e">
        <v>#DIV/0!</v>
      </c>
      <c r="L384">
        <v>0</v>
      </c>
      <c r="M384">
        <v>0</v>
      </c>
      <c r="N384">
        <v>0</v>
      </c>
      <c r="O384">
        <v>0</v>
      </c>
      <c r="P384">
        <v>0</v>
      </c>
      <c r="Q384" s="23" t="s">
        <v>961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</row>
    <row r="385" spans="1:23" hidden="1" x14ac:dyDescent="0.25">
      <c r="A385">
        <v>383</v>
      </c>
      <c r="B385" s="4" t="s">
        <v>753</v>
      </c>
      <c r="C385">
        <v>0</v>
      </c>
      <c r="D385">
        <v>12</v>
      </c>
      <c r="E385">
        <v>9</v>
      </c>
      <c r="F385">
        <v>101</v>
      </c>
      <c r="G385">
        <v>3</v>
      </c>
      <c r="H385">
        <v>0</v>
      </c>
      <c r="I385">
        <v>0</v>
      </c>
      <c r="J385">
        <v>26.1</v>
      </c>
      <c r="K385" s="23">
        <v>16.829999999999998</v>
      </c>
      <c r="L385">
        <v>0</v>
      </c>
      <c r="M385">
        <v>0</v>
      </c>
      <c r="N385">
        <v>0</v>
      </c>
      <c r="O385">
        <v>0</v>
      </c>
      <c r="P385">
        <v>0</v>
      </c>
      <c r="Q385" s="23" t="s">
        <v>961</v>
      </c>
      <c r="R385">
        <v>0</v>
      </c>
      <c r="S385">
        <v>0</v>
      </c>
      <c r="T385">
        <v>0</v>
      </c>
      <c r="U385">
        <v>2</v>
      </c>
      <c r="V385">
        <v>0</v>
      </c>
      <c r="W385">
        <v>5</v>
      </c>
    </row>
    <row r="386" spans="1:23" hidden="1" x14ac:dyDescent="0.25">
      <c r="A386">
        <v>384</v>
      </c>
      <c r="B386" s="4" t="s">
        <v>754</v>
      </c>
      <c r="C386">
        <v>0</v>
      </c>
      <c r="D386">
        <v>1</v>
      </c>
      <c r="E386">
        <v>2</v>
      </c>
      <c r="F386">
        <v>0</v>
      </c>
      <c r="G386">
        <v>0</v>
      </c>
      <c r="H386">
        <v>0</v>
      </c>
      <c r="I386">
        <v>0</v>
      </c>
      <c r="J386">
        <v>0</v>
      </c>
      <c r="K386" s="23">
        <v>0</v>
      </c>
      <c r="L386">
        <v>0</v>
      </c>
      <c r="M386">
        <v>0</v>
      </c>
      <c r="N386">
        <v>5</v>
      </c>
      <c r="O386">
        <v>0</v>
      </c>
      <c r="P386">
        <v>0</v>
      </c>
      <c r="Q386" s="23" t="s">
        <v>961</v>
      </c>
      <c r="R386">
        <v>0</v>
      </c>
      <c r="S386">
        <v>0</v>
      </c>
      <c r="T386">
        <v>0</v>
      </c>
      <c r="U386">
        <v>1</v>
      </c>
      <c r="V386">
        <v>0</v>
      </c>
      <c r="W386">
        <v>0</v>
      </c>
    </row>
    <row r="387" spans="1:23" hidden="1" x14ac:dyDescent="0.25">
      <c r="A387">
        <v>385</v>
      </c>
      <c r="B387" s="4" t="s">
        <v>755</v>
      </c>
      <c r="C387">
        <v>0</v>
      </c>
      <c r="D387">
        <v>17</v>
      </c>
      <c r="E387">
        <v>18</v>
      </c>
      <c r="F387">
        <v>245</v>
      </c>
      <c r="G387">
        <v>3</v>
      </c>
      <c r="H387">
        <v>0</v>
      </c>
      <c r="I387">
        <v>0</v>
      </c>
      <c r="J387">
        <v>42</v>
      </c>
      <c r="K387" s="23">
        <v>16.329999999999998</v>
      </c>
      <c r="L387">
        <v>0</v>
      </c>
      <c r="M387">
        <v>0</v>
      </c>
      <c r="N387">
        <v>0</v>
      </c>
      <c r="O387">
        <v>0</v>
      </c>
      <c r="P387">
        <v>0</v>
      </c>
      <c r="Q387" s="23" t="s">
        <v>961</v>
      </c>
      <c r="R387">
        <v>0</v>
      </c>
      <c r="S387">
        <v>0</v>
      </c>
      <c r="T387">
        <v>0</v>
      </c>
      <c r="U387">
        <v>26</v>
      </c>
      <c r="V387">
        <v>0</v>
      </c>
      <c r="W387">
        <v>6</v>
      </c>
    </row>
    <row r="388" spans="1:23" hidden="1" x14ac:dyDescent="0.25">
      <c r="A388">
        <v>386</v>
      </c>
      <c r="B388" s="4" t="s">
        <v>762</v>
      </c>
      <c r="C388">
        <v>0</v>
      </c>
      <c r="D388">
        <v>1</v>
      </c>
      <c r="E388">
        <v>1</v>
      </c>
      <c r="F388">
        <v>1</v>
      </c>
      <c r="G388">
        <v>1</v>
      </c>
      <c r="H388">
        <v>0</v>
      </c>
      <c r="I388">
        <v>0</v>
      </c>
      <c r="J388">
        <v>1.1000000000000001</v>
      </c>
      <c r="K388" s="23" t="e">
        <v>#DIV/0!</v>
      </c>
      <c r="L388">
        <v>0</v>
      </c>
      <c r="M388">
        <v>0</v>
      </c>
      <c r="N388">
        <v>17</v>
      </c>
      <c r="O388">
        <v>0</v>
      </c>
      <c r="P388">
        <v>0</v>
      </c>
      <c r="Q388" s="23" t="s">
        <v>961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</row>
    <row r="389" spans="1:23" hidden="1" x14ac:dyDescent="0.25">
      <c r="A389">
        <v>387</v>
      </c>
      <c r="B389" s="4" t="s">
        <v>766</v>
      </c>
      <c r="C389">
        <v>0</v>
      </c>
      <c r="D389">
        <v>5</v>
      </c>
      <c r="E389">
        <v>4</v>
      </c>
      <c r="F389">
        <v>58</v>
      </c>
      <c r="G389">
        <v>3</v>
      </c>
      <c r="H389">
        <v>0</v>
      </c>
      <c r="I389">
        <v>0</v>
      </c>
      <c r="J389">
        <v>41.1</v>
      </c>
      <c r="K389" s="23">
        <v>58</v>
      </c>
      <c r="L389">
        <v>0</v>
      </c>
      <c r="M389">
        <v>0</v>
      </c>
      <c r="N389">
        <v>0</v>
      </c>
      <c r="O389">
        <v>0</v>
      </c>
      <c r="P389">
        <v>0</v>
      </c>
      <c r="Q389" s="23" t="s">
        <v>961</v>
      </c>
      <c r="R389">
        <v>0</v>
      </c>
      <c r="S389">
        <v>0</v>
      </c>
      <c r="T389">
        <v>0</v>
      </c>
      <c r="U389">
        <v>1</v>
      </c>
      <c r="V389">
        <v>0</v>
      </c>
      <c r="W389">
        <v>0</v>
      </c>
    </row>
    <row r="390" spans="1:23" hidden="1" x14ac:dyDescent="0.25">
      <c r="A390">
        <v>388</v>
      </c>
      <c r="B390" s="4" t="s">
        <v>771</v>
      </c>
      <c r="C390">
        <v>0</v>
      </c>
      <c r="D390">
        <v>7</v>
      </c>
      <c r="E390">
        <v>10</v>
      </c>
      <c r="F390">
        <v>33</v>
      </c>
      <c r="G390">
        <v>0</v>
      </c>
      <c r="H390">
        <v>0</v>
      </c>
      <c r="I390">
        <v>0</v>
      </c>
      <c r="J390">
        <v>11</v>
      </c>
      <c r="K390" s="23">
        <v>3.3</v>
      </c>
      <c r="L390">
        <v>0</v>
      </c>
      <c r="M390">
        <v>0</v>
      </c>
      <c r="N390">
        <v>0</v>
      </c>
      <c r="O390">
        <v>0</v>
      </c>
      <c r="P390">
        <v>0</v>
      </c>
      <c r="Q390" s="23" t="s">
        <v>961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</row>
    <row r="391" spans="1:23" hidden="1" x14ac:dyDescent="0.25">
      <c r="A391">
        <v>389</v>
      </c>
      <c r="B391" s="4" t="s">
        <v>772</v>
      </c>
      <c r="C391">
        <v>0</v>
      </c>
      <c r="D391">
        <v>1</v>
      </c>
      <c r="E391">
        <v>1</v>
      </c>
      <c r="F391">
        <v>16</v>
      </c>
      <c r="G391">
        <v>1</v>
      </c>
      <c r="H391">
        <v>0</v>
      </c>
      <c r="I391">
        <v>0</v>
      </c>
      <c r="J391">
        <v>16.100000000000001</v>
      </c>
      <c r="K391" s="23" t="e">
        <v>#DIV/0!</v>
      </c>
      <c r="L391">
        <v>0</v>
      </c>
      <c r="M391">
        <v>0</v>
      </c>
      <c r="N391">
        <v>18</v>
      </c>
      <c r="O391">
        <v>0</v>
      </c>
      <c r="P391">
        <v>0</v>
      </c>
      <c r="Q391" s="23" t="s">
        <v>961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</row>
    <row r="392" spans="1:23" hidden="1" x14ac:dyDescent="0.25">
      <c r="A392">
        <v>390</v>
      </c>
      <c r="B392" s="4" t="s">
        <v>777</v>
      </c>
      <c r="C392">
        <v>0</v>
      </c>
      <c r="D392">
        <v>1</v>
      </c>
      <c r="E392">
        <v>2</v>
      </c>
      <c r="F392">
        <v>0</v>
      </c>
      <c r="G392">
        <v>1</v>
      </c>
      <c r="H392">
        <v>0</v>
      </c>
      <c r="I392">
        <v>0</v>
      </c>
      <c r="J392">
        <v>0.1</v>
      </c>
      <c r="K392" s="23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 s="23" t="s">
        <v>961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</row>
    <row r="393" spans="1:23" hidden="1" x14ac:dyDescent="0.25">
      <c r="A393">
        <v>391</v>
      </c>
      <c r="B393" s="4" t="s">
        <v>778</v>
      </c>
      <c r="C393">
        <v>0</v>
      </c>
      <c r="D393">
        <v>2</v>
      </c>
      <c r="E393">
        <v>3</v>
      </c>
      <c r="F393">
        <v>10</v>
      </c>
      <c r="G393">
        <v>1</v>
      </c>
      <c r="H393">
        <v>0</v>
      </c>
      <c r="I393">
        <v>0</v>
      </c>
      <c r="J393">
        <v>5.0999999999999996</v>
      </c>
      <c r="K393">
        <v>5</v>
      </c>
      <c r="L393">
        <v>0</v>
      </c>
      <c r="M393">
        <v>0</v>
      </c>
      <c r="N393">
        <v>0</v>
      </c>
      <c r="O393">
        <v>0</v>
      </c>
      <c r="P393">
        <v>0</v>
      </c>
      <c r="Q393" s="23" t="s">
        <v>961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</row>
    <row r="394" spans="1:23" hidden="1" x14ac:dyDescent="0.25">
      <c r="A394">
        <v>392</v>
      </c>
      <c r="B394" s="4" t="s">
        <v>781</v>
      </c>
      <c r="C394">
        <v>0</v>
      </c>
      <c r="D394">
        <v>1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0</v>
      </c>
      <c r="K394" s="23" t="e">
        <v>#DIV/0!</v>
      </c>
      <c r="L394">
        <v>0</v>
      </c>
      <c r="M394">
        <v>0</v>
      </c>
      <c r="N394">
        <v>14</v>
      </c>
      <c r="O394">
        <v>0</v>
      </c>
      <c r="P394">
        <v>0</v>
      </c>
      <c r="Q394" s="23" t="s">
        <v>961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</row>
    <row r="395" spans="1:23" hidden="1" x14ac:dyDescent="0.25">
      <c r="A395">
        <v>393</v>
      </c>
      <c r="B395" s="4" t="s">
        <v>782</v>
      </c>
      <c r="C395">
        <v>0</v>
      </c>
      <c r="D395">
        <v>14</v>
      </c>
      <c r="E395">
        <v>18</v>
      </c>
      <c r="F395">
        <v>131</v>
      </c>
      <c r="G395">
        <v>3</v>
      </c>
      <c r="H395">
        <v>0</v>
      </c>
      <c r="I395">
        <v>0</v>
      </c>
      <c r="J395">
        <v>26</v>
      </c>
      <c r="K395" s="23">
        <v>8.73</v>
      </c>
      <c r="L395">
        <v>0</v>
      </c>
      <c r="M395">
        <v>0</v>
      </c>
      <c r="N395">
        <v>0</v>
      </c>
      <c r="O395">
        <v>0</v>
      </c>
      <c r="P395">
        <v>0</v>
      </c>
      <c r="Q395" s="23" t="s">
        <v>961</v>
      </c>
      <c r="R395">
        <v>0</v>
      </c>
      <c r="S395">
        <v>0</v>
      </c>
      <c r="T395">
        <v>0</v>
      </c>
      <c r="U395">
        <v>3</v>
      </c>
      <c r="V395">
        <v>0</v>
      </c>
      <c r="W395">
        <v>0</v>
      </c>
    </row>
    <row r="396" spans="1:23" hidden="1" x14ac:dyDescent="0.25">
      <c r="A396">
        <v>394</v>
      </c>
      <c r="B396" s="21" t="s">
        <v>786</v>
      </c>
      <c r="C396">
        <v>0</v>
      </c>
      <c r="D396">
        <v>2</v>
      </c>
      <c r="E396">
        <v>3</v>
      </c>
      <c r="F396">
        <v>7</v>
      </c>
      <c r="G396">
        <v>0</v>
      </c>
      <c r="H396">
        <v>0</v>
      </c>
      <c r="I396">
        <v>0</v>
      </c>
      <c r="J396">
        <v>4</v>
      </c>
      <c r="K396" s="23">
        <v>2.33</v>
      </c>
      <c r="L396">
        <v>0</v>
      </c>
      <c r="M396">
        <v>0</v>
      </c>
      <c r="N396">
        <v>0</v>
      </c>
      <c r="O396">
        <v>0</v>
      </c>
      <c r="P396">
        <v>0</v>
      </c>
      <c r="Q396" s="23" t="s">
        <v>961</v>
      </c>
      <c r="R396">
        <v>0</v>
      </c>
      <c r="S396">
        <v>0</v>
      </c>
      <c r="T396">
        <v>0</v>
      </c>
      <c r="U396">
        <v>1</v>
      </c>
      <c r="V396">
        <v>0</v>
      </c>
      <c r="W396">
        <v>0</v>
      </c>
    </row>
    <row r="397" spans="1:23" hidden="1" x14ac:dyDescent="0.25">
      <c r="A397">
        <v>395</v>
      </c>
      <c r="B397" s="4" t="s">
        <v>787</v>
      </c>
      <c r="C397">
        <v>0</v>
      </c>
      <c r="D397">
        <v>1</v>
      </c>
      <c r="E397">
        <v>1</v>
      </c>
      <c r="F397">
        <v>8</v>
      </c>
      <c r="G397">
        <v>1</v>
      </c>
      <c r="H397">
        <v>0</v>
      </c>
      <c r="I397">
        <v>0</v>
      </c>
      <c r="J397">
        <v>8.1</v>
      </c>
      <c r="K397" s="23" t="e">
        <v>#DIV/0!</v>
      </c>
      <c r="L397">
        <v>0</v>
      </c>
      <c r="M397">
        <v>0</v>
      </c>
      <c r="N397">
        <v>0</v>
      </c>
      <c r="O397">
        <v>0</v>
      </c>
      <c r="P397">
        <v>0</v>
      </c>
      <c r="Q397" s="23" t="s">
        <v>961</v>
      </c>
      <c r="R397">
        <v>0</v>
      </c>
      <c r="S397">
        <v>0</v>
      </c>
      <c r="T397">
        <v>0</v>
      </c>
      <c r="U397">
        <v>5</v>
      </c>
      <c r="V397">
        <v>0</v>
      </c>
      <c r="W397">
        <v>0</v>
      </c>
    </row>
    <row r="398" spans="1:23" hidden="1" x14ac:dyDescent="0.25">
      <c r="A398">
        <v>396</v>
      </c>
      <c r="B398" s="4" t="s">
        <v>789</v>
      </c>
      <c r="C398">
        <v>0</v>
      </c>
      <c r="D398">
        <v>1</v>
      </c>
      <c r="E398">
        <v>2</v>
      </c>
      <c r="F398">
        <v>1</v>
      </c>
      <c r="G398">
        <v>1</v>
      </c>
      <c r="H398">
        <v>0</v>
      </c>
      <c r="I398">
        <v>0</v>
      </c>
      <c r="J398">
        <v>1.1000000000000001</v>
      </c>
      <c r="K398" s="23">
        <v>1</v>
      </c>
      <c r="L398">
        <v>0</v>
      </c>
      <c r="M398">
        <v>0</v>
      </c>
      <c r="N398">
        <v>0</v>
      </c>
      <c r="O398">
        <v>0</v>
      </c>
      <c r="P398">
        <v>0</v>
      </c>
      <c r="Q398" s="23" t="s">
        <v>961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</row>
    <row r="399" spans="1:23" hidden="1" x14ac:dyDescent="0.25">
      <c r="A399">
        <v>397</v>
      </c>
      <c r="B399" s="4" t="s">
        <v>795</v>
      </c>
      <c r="C399">
        <v>0</v>
      </c>
      <c r="D399">
        <v>2</v>
      </c>
      <c r="E399">
        <v>2</v>
      </c>
      <c r="F399">
        <v>6</v>
      </c>
      <c r="G399">
        <v>0</v>
      </c>
      <c r="H399">
        <v>0</v>
      </c>
      <c r="I399">
        <v>0</v>
      </c>
      <c r="J399">
        <v>4</v>
      </c>
      <c r="K399">
        <v>3</v>
      </c>
      <c r="L399">
        <v>0</v>
      </c>
      <c r="M399">
        <v>0</v>
      </c>
      <c r="N399">
        <v>0</v>
      </c>
      <c r="O399">
        <v>0</v>
      </c>
      <c r="P399">
        <v>0</v>
      </c>
      <c r="Q399" s="23" t="s">
        <v>961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</row>
    <row r="400" spans="1:23" hidden="1" x14ac:dyDescent="0.25">
      <c r="A400">
        <v>398</v>
      </c>
      <c r="B400" s="4" t="s">
        <v>796</v>
      </c>
      <c r="C400">
        <v>0</v>
      </c>
      <c r="D400">
        <v>2</v>
      </c>
      <c r="E400">
        <v>1</v>
      </c>
      <c r="F400">
        <v>5</v>
      </c>
      <c r="G400">
        <v>0</v>
      </c>
      <c r="H400">
        <v>0</v>
      </c>
      <c r="I400">
        <v>0</v>
      </c>
      <c r="J400">
        <v>5</v>
      </c>
      <c r="K400" s="23">
        <v>5</v>
      </c>
      <c r="L400">
        <v>0</v>
      </c>
      <c r="M400">
        <v>0</v>
      </c>
      <c r="N400">
        <v>0</v>
      </c>
      <c r="O400">
        <v>0</v>
      </c>
      <c r="P400">
        <v>0</v>
      </c>
      <c r="Q400" s="23" t="s">
        <v>961</v>
      </c>
      <c r="R400">
        <v>0</v>
      </c>
      <c r="S400">
        <v>0</v>
      </c>
      <c r="T400">
        <v>0</v>
      </c>
      <c r="U400">
        <v>1</v>
      </c>
      <c r="V400">
        <v>0</v>
      </c>
      <c r="W400">
        <v>0</v>
      </c>
    </row>
    <row r="401" spans="1:23" hidden="1" x14ac:dyDescent="0.25">
      <c r="A401">
        <v>399</v>
      </c>
      <c r="B401" s="4" t="s">
        <v>797</v>
      </c>
      <c r="C401">
        <v>0</v>
      </c>
      <c r="D401">
        <v>2</v>
      </c>
      <c r="E401">
        <v>3</v>
      </c>
      <c r="F401">
        <v>24</v>
      </c>
      <c r="G401">
        <v>1</v>
      </c>
      <c r="H401">
        <v>0</v>
      </c>
      <c r="I401">
        <v>0</v>
      </c>
      <c r="J401">
        <v>11.1</v>
      </c>
      <c r="K401" s="23">
        <v>12</v>
      </c>
      <c r="L401">
        <v>0</v>
      </c>
      <c r="M401">
        <v>0</v>
      </c>
      <c r="N401">
        <v>0</v>
      </c>
      <c r="O401">
        <v>0</v>
      </c>
      <c r="P401">
        <v>0</v>
      </c>
      <c r="Q401" s="23" t="s">
        <v>961</v>
      </c>
      <c r="R401">
        <v>0</v>
      </c>
      <c r="S401">
        <v>0</v>
      </c>
      <c r="T401">
        <v>0</v>
      </c>
      <c r="U401">
        <v>2</v>
      </c>
      <c r="V401">
        <v>0</v>
      </c>
      <c r="W401">
        <v>0</v>
      </c>
    </row>
    <row r="402" spans="1:23" hidden="1" x14ac:dyDescent="0.25">
      <c r="A402">
        <v>400</v>
      </c>
      <c r="B402" s="4" t="s">
        <v>800</v>
      </c>
      <c r="C402">
        <v>0</v>
      </c>
      <c r="D402">
        <v>1</v>
      </c>
      <c r="E402">
        <v>2</v>
      </c>
      <c r="F402">
        <v>5</v>
      </c>
      <c r="G402">
        <v>0</v>
      </c>
      <c r="H402">
        <v>0</v>
      </c>
      <c r="I402">
        <v>0</v>
      </c>
      <c r="J402">
        <v>5</v>
      </c>
      <c r="K402" s="23">
        <v>2.5</v>
      </c>
      <c r="L402">
        <v>0</v>
      </c>
      <c r="M402">
        <v>0</v>
      </c>
      <c r="N402">
        <v>0</v>
      </c>
      <c r="O402">
        <v>0</v>
      </c>
      <c r="P402">
        <v>0</v>
      </c>
      <c r="Q402" s="23" t="s">
        <v>961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</row>
    <row r="403" spans="1:23" hidden="1" x14ac:dyDescent="0.25">
      <c r="A403">
        <v>401</v>
      </c>
      <c r="B403" s="4" t="s">
        <v>802</v>
      </c>
      <c r="C403">
        <v>0</v>
      </c>
      <c r="D403">
        <v>2</v>
      </c>
      <c r="E403">
        <v>2</v>
      </c>
      <c r="F403">
        <v>2</v>
      </c>
      <c r="G403">
        <v>1</v>
      </c>
      <c r="H403">
        <v>0</v>
      </c>
      <c r="I403">
        <v>0</v>
      </c>
      <c r="J403">
        <v>1.1000000000000001</v>
      </c>
      <c r="K403" s="23">
        <v>2</v>
      </c>
      <c r="L403">
        <v>0</v>
      </c>
      <c r="M403">
        <v>0</v>
      </c>
      <c r="N403">
        <v>0</v>
      </c>
      <c r="O403">
        <v>0</v>
      </c>
      <c r="P403">
        <v>0</v>
      </c>
      <c r="Q403" s="23" t="s">
        <v>961</v>
      </c>
      <c r="R403">
        <v>0</v>
      </c>
      <c r="S403">
        <v>0</v>
      </c>
      <c r="T403">
        <v>0</v>
      </c>
      <c r="U403">
        <v>2</v>
      </c>
      <c r="V403">
        <v>0</v>
      </c>
      <c r="W403">
        <v>0</v>
      </c>
    </row>
    <row r="404" spans="1:23" hidden="1" x14ac:dyDescent="0.25">
      <c r="A404">
        <v>402</v>
      </c>
      <c r="B404" s="4" t="s">
        <v>805</v>
      </c>
      <c r="C404">
        <v>0</v>
      </c>
      <c r="D404">
        <v>1</v>
      </c>
      <c r="E404">
        <v>1</v>
      </c>
      <c r="F404">
        <v>0</v>
      </c>
      <c r="G404">
        <v>0</v>
      </c>
      <c r="H404">
        <v>0</v>
      </c>
      <c r="I404">
        <v>0</v>
      </c>
      <c r="J404">
        <v>0</v>
      </c>
      <c r="K404" s="23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 s="23" t="s">
        <v>961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</row>
    <row r="405" spans="1:23" hidden="1" x14ac:dyDescent="0.25">
      <c r="A405">
        <v>403</v>
      </c>
      <c r="B405" s="4" t="s">
        <v>813</v>
      </c>
      <c r="C405">
        <v>0</v>
      </c>
      <c r="D405">
        <v>9</v>
      </c>
      <c r="E405">
        <v>10</v>
      </c>
      <c r="F405">
        <v>184</v>
      </c>
      <c r="G405">
        <v>0</v>
      </c>
      <c r="H405">
        <v>0</v>
      </c>
      <c r="I405">
        <v>0</v>
      </c>
      <c r="J405">
        <v>44</v>
      </c>
      <c r="K405" s="23">
        <v>18.399999999999999</v>
      </c>
      <c r="L405">
        <v>0</v>
      </c>
      <c r="M405">
        <v>0</v>
      </c>
      <c r="N405">
        <v>0</v>
      </c>
      <c r="O405">
        <v>0</v>
      </c>
      <c r="P405">
        <v>0</v>
      </c>
      <c r="Q405" s="23" t="s">
        <v>961</v>
      </c>
      <c r="R405">
        <v>0</v>
      </c>
      <c r="S405">
        <v>0</v>
      </c>
      <c r="T405">
        <v>0</v>
      </c>
      <c r="U405">
        <v>4</v>
      </c>
      <c r="V405">
        <v>0</v>
      </c>
      <c r="W405">
        <v>0</v>
      </c>
    </row>
    <row r="406" spans="1:23" hidden="1" x14ac:dyDescent="0.25">
      <c r="A406">
        <v>404</v>
      </c>
      <c r="B406" s="4" t="s">
        <v>815</v>
      </c>
      <c r="C406">
        <v>0</v>
      </c>
      <c r="D406">
        <v>5</v>
      </c>
      <c r="E406">
        <v>7</v>
      </c>
      <c r="F406">
        <v>8</v>
      </c>
      <c r="G406">
        <v>1</v>
      </c>
      <c r="H406">
        <v>0</v>
      </c>
      <c r="I406">
        <v>0</v>
      </c>
      <c r="J406">
        <v>3</v>
      </c>
      <c r="K406" s="23">
        <v>1.33</v>
      </c>
      <c r="L406">
        <v>0</v>
      </c>
      <c r="M406">
        <v>0</v>
      </c>
      <c r="N406">
        <v>19</v>
      </c>
      <c r="O406">
        <v>0</v>
      </c>
      <c r="P406">
        <v>0</v>
      </c>
      <c r="Q406" s="23" t="s">
        <v>961</v>
      </c>
      <c r="R406">
        <v>0</v>
      </c>
      <c r="S406">
        <v>0</v>
      </c>
      <c r="T406">
        <v>0</v>
      </c>
      <c r="U406">
        <v>3</v>
      </c>
      <c r="V406">
        <v>0</v>
      </c>
      <c r="W406">
        <v>0</v>
      </c>
    </row>
    <row r="407" spans="1:23" hidden="1" x14ac:dyDescent="0.25">
      <c r="A407">
        <v>405</v>
      </c>
      <c r="B407" s="21" t="s">
        <v>820</v>
      </c>
      <c r="C407">
        <v>0</v>
      </c>
      <c r="D407">
        <v>1</v>
      </c>
      <c r="E407">
        <v>1</v>
      </c>
      <c r="F407">
        <v>2</v>
      </c>
      <c r="G407">
        <v>0</v>
      </c>
      <c r="H407">
        <v>0</v>
      </c>
      <c r="I407">
        <v>0</v>
      </c>
      <c r="J407">
        <v>2</v>
      </c>
      <c r="K407" s="23">
        <v>2</v>
      </c>
      <c r="L407">
        <v>0</v>
      </c>
      <c r="M407">
        <v>0</v>
      </c>
      <c r="N407">
        <v>0</v>
      </c>
      <c r="O407">
        <v>0</v>
      </c>
      <c r="P407">
        <v>0</v>
      </c>
      <c r="Q407" s="23" t="s">
        <v>961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</row>
    <row r="408" spans="1:23" hidden="1" x14ac:dyDescent="0.25">
      <c r="A408">
        <v>406</v>
      </c>
      <c r="B408" s="4" t="s">
        <v>825</v>
      </c>
      <c r="C408">
        <v>0</v>
      </c>
      <c r="D408">
        <v>2</v>
      </c>
      <c r="E408">
        <v>1</v>
      </c>
      <c r="F408">
        <v>0</v>
      </c>
      <c r="G408">
        <v>0</v>
      </c>
      <c r="H408">
        <v>0</v>
      </c>
      <c r="I408">
        <v>0</v>
      </c>
      <c r="J408">
        <v>0</v>
      </c>
      <c r="K408" s="23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 s="23" t="s">
        <v>961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</row>
    <row r="409" spans="1:23" hidden="1" x14ac:dyDescent="0.25">
      <c r="A409">
        <v>407</v>
      </c>
      <c r="B409" s="4" t="s">
        <v>826</v>
      </c>
      <c r="C409">
        <v>0</v>
      </c>
      <c r="D409">
        <v>1</v>
      </c>
      <c r="E409">
        <v>0</v>
      </c>
      <c r="F409">
        <v>0</v>
      </c>
      <c r="G409">
        <v>0</v>
      </c>
      <c r="H409">
        <v>0</v>
      </c>
      <c r="I409">
        <v>0</v>
      </c>
      <c r="J409">
        <v>0</v>
      </c>
      <c r="K409" s="23" t="e">
        <v>#DIV/0!</v>
      </c>
      <c r="L409">
        <v>0</v>
      </c>
      <c r="M409">
        <v>0</v>
      </c>
      <c r="N409">
        <v>0</v>
      </c>
      <c r="O409">
        <v>0</v>
      </c>
      <c r="P409">
        <v>0</v>
      </c>
      <c r="Q409" s="23" t="s">
        <v>961</v>
      </c>
      <c r="R409">
        <v>0</v>
      </c>
      <c r="S409">
        <v>0</v>
      </c>
      <c r="T409">
        <v>0</v>
      </c>
      <c r="U409">
        <v>1</v>
      </c>
      <c r="V409">
        <v>0</v>
      </c>
      <c r="W409">
        <v>0</v>
      </c>
    </row>
    <row r="410" spans="1:23" hidden="1" x14ac:dyDescent="0.25">
      <c r="A410">
        <v>408</v>
      </c>
      <c r="B410" s="4" t="s">
        <v>827</v>
      </c>
      <c r="C410">
        <v>0</v>
      </c>
      <c r="D410">
        <v>3</v>
      </c>
      <c r="E410">
        <v>4</v>
      </c>
      <c r="F410">
        <v>10</v>
      </c>
      <c r="G410">
        <v>1</v>
      </c>
      <c r="H410">
        <v>0</v>
      </c>
      <c r="I410">
        <v>0</v>
      </c>
      <c r="J410">
        <v>8</v>
      </c>
      <c r="K410" s="23">
        <v>3.33</v>
      </c>
      <c r="L410">
        <v>0</v>
      </c>
      <c r="M410">
        <v>0</v>
      </c>
      <c r="N410">
        <v>0</v>
      </c>
      <c r="O410">
        <v>0</v>
      </c>
      <c r="P410">
        <v>0</v>
      </c>
      <c r="Q410" s="23" t="s">
        <v>961</v>
      </c>
      <c r="R410">
        <v>0</v>
      </c>
      <c r="S410">
        <v>0</v>
      </c>
      <c r="T410">
        <v>0</v>
      </c>
      <c r="U410">
        <v>4</v>
      </c>
      <c r="V410">
        <v>0</v>
      </c>
      <c r="W410">
        <v>0</v>
      </c>
    </row>
    <row r="411" spans="1:23" hidden="1" x14ac:dyDescent="0.25">
      <c r="A411">
        <v>409</v>
      </c>
      <c r="B411" s="4" t="s">
        <v>828</v>
      </c>
      <c r="C411">
        <v>0</v>
      </c>
      <c r="D411">
        <v>4</v>
      </c>
      <c r="E411">
        <v>4</v>
      </c>
      <c r="F411">
        <v>12</v>
      </c>
      <c r="G411">
        <v>0</v>
      </c>
      <c r="H411">
        <v>0</v>
      </c>
      <c r="I411">
        <v>0</v>
      </c>
      <c r="J411">
        <v>7</v>
      </c>
      <c r="K411" s="23">
        <v>3</v>
      </c>
      <c r="L411">
        <v>0</v>
      </c>
      <c r="M411">
        <v>0</v>
      </c>
      <c r="N411">
        <v>0</v>
      </c>
      <c r="O411">
        <v>0</v>
      </c>
      <c r="P411">
        <v>0</v>
      </c>
      <c r="Q411" s="23" t="s">
        <v>961</v>
      </c>
      <c r="R411">
        <v>0</v>
      </c>
      <c r="S411">
        <v>0</v>
      </c>
      <c r="T411">
        <v>0</v>
      </c>
      <c r="U411">
        <v>2</v>
      </c>
      <c r="V411">
        <v>0</v>
      </c>
      <c r="W411">
        <v>0</v>
      </c>
    </row>
    <row r="412" spans="1:23" hidden="1" x14ac:dyDescent="0.25">
      <c r="A412">
        <v>410</v>
      </c>
      <c r="B412" s="4" t="s">
        <v>829</v>
      </c>
      <c r="C412">
        <v>0</v>
      </c>
      <c r="D412">
        <v>4</v>
      </c>
      <c r="E412">
        <v>3</v>
      </c>
      <c r="F412">
        <v>21</v>
      </c>
      <c r="G412">
        <v>1</v>
      </c>
      <c r="H412">
        <v>0</v>
      </c>
      <c r="I412">
        <v>0</v>
      </c>
      <c r="J412">
        <v>12.1</v>
      </c>
      <c r="K412" s="23">
        <v>10.5</v>
      </c>
      <c r="L412">
        <v>0</v>
      </c>
      <c r="M412">
        <v>0</v>
      </c>
      <c r="N412">
        <v>0</v>
      </c>
      <c r="O412">
        <v>0</v>
      </c>
      <c r="P412">
        <v>0</v>
      </c>
      <c r="Q412" s="23" t="s">
        <v>961</v>
      </c>
      <c r="R412">
        <v>0</v>
      </c>
      <c r="S412">
        <v>0</v>
      </c>
      <c r="T412">
        <v>0</v>
      </c>
      <c r="U412">
        <v>3</v>
      </c>
      <c r="V412">
        <v>0</v>
      </c>
      <c r="W412">
        <v>2</v>
      </c>
    </row>
    <row r="413" spans="1:23" hidden="1" x14ac:dyDescent="0.25">
      <c r="A413">
        <v>411</v>
      </c>
      <c r="B413" s="4" t="s">
        <v>830</v>
      </c>
      <c r="C413">
        <v>0</v>
      </c>
      <c r="D413">
        <v>9</v>
      </c>
      <c r="E413">
        <v>10</v>
      </c>
      <c r="F413">
        <v>91</v>
      </c>
      <c r="G413">
        <v>0</v>
      </c>
      <c r="H413">
        <v>0</v>
      </c>
      <c r="I413">
        <v>0</v>
      </c>
      <c r="J413">
        <v>24</v>
      </c>
      <c r="K413" s="23">
        <v>9.1</v>
      </c>
      <c r="L413">
        <v>0</v>
      </c>
      <c r="M413">
        <v>0</v>
      </c>
      <c r="N413">
        <v>0</v>
      </c>
      <c r="O413">
        <v>0</v>
      </c>
      <c r="P413">
        <v>0</v>
      </c>
      <c r="Q413" s="23" t="s">
        <v>961</v>
      </c>
      <c r="R413">
        <v>0</v>
      </c>
      <c r="S413">
        <v>0</v>
      </c>
      <c r="T413">
        <v>0</v>
      </c>
      <c r="U413">
        <v>3</v>
      </c>
      <c r="V413">
        <v>0</v>
      </c>
      <c r="W413">
        <v>0</v>
      </c>
    </row>
    <row r="414" spans="1:23" hidden="1" x14ac:dyDescent="0.25">
      <c r="A414">
        <v>412</v>
      </c>
      <c r="B414" s="4" t="s">
        <v>845</v>
      </c>
      <c r="C414">
        <v>0</v>
      </c>
      <c r="D414">
        <v>2</v>
      </c>
      <c r="E414">
        <v>2</v>
      </c>
      <c r="F414">
        <v>5</v>
      </c>
      <c r="G414">
        <v>1</v>
      </c>
      <c r="H414">
        <v>0</v>
      </c>
      <c r="I414">
        <v>0</v>
      </c>
      <c r="J414">
        <v>5.0999999999999996</v>
      </c>
      <c r="K414" s="23">
        <v>5</v>
      </c>
      <c r="L414">
        <v>0</v>
      </c>
      <c r="M414">
        <v>0</v>
      </c>
      <c r="N414">
        <v>43</v>
      </c>
      <c r="O414">
        <v>0</v>
      </c>
      <c r="P414">
        <v>0</v>
      </c>
      <c r="Q414" s="23" t="s">
        <v>961</v>
      </c>
      <c r="R414">
        <v>0</v>
      </c>
      <c r="S414">
        <v>0</v>
      </c>
      <c r="T414">
        <v>0</v>
      </c>
      <c r="U414">
        <v>1</v>
      </c>
      <c r="V414">
        <v>0</v>
      </c>
      <c r="W414">
        <v>0</v>
      </c>
    </row>
    <row r="415" spans="1:23" hidden="1" x14ac:dyDescent="0.25">
      <c r="A415">
        <v>413</v>
      </c>
      <c r="B415" s="4" t="s">
        <v>847</v>
      </c>
      <c r="C415">
        <v>0</v>
      </c>
      <c r="D415">
        <v>7</v>
      </c>
      <c r="E415">
        <v>5</v>
      </c>
      <c r="F415">
        <v>36</v>
      </c>
      <c r="G415">
        <v>0</v>
      </c>
      <c r="H415">
        <v>0</v>
      </c>
      <c r="I415">
        <v>0</v>
      </c>
      <c r="J415">
        <v>16</v>
      </c>
      <c r="K415" s="23">
        <v>7.2</v>
      </c>
      <c r="L415">
        <v>0</v>
      </c>
      <c r="M415">
        <v>0</v>
      </c>
      <c r="N415">
        <v>0</v>
      </c>
      <c r="O415">
        <v>0</v>
      </c>
      <c r="P415">
        <v>0</v>
      </c>
      <c r="Q415" s="23" t="s">
        <v>961</v>
      </c>
      <c r="R415">
        <v>0</v>
      </c>
      <c r="S415">
        <v>0</v>
      </c>
      <c r="T415">
        <v>0</v>
      </c>
      <c r="U415">
        <v>2</v>
      </c>
      <c r="V415">
        <v>0</v>
      </c>
      <c r="W415">
        <v>0</v>
      </c>
    </row>
    <row r="416" spans="1:23" hidden="1" x14ac:dyDescent="0.25">
      <c r="A416">
        <v>414</v>
      </c>
      <c r="B416" s="21" t="s">
        <v>853</v>
      </c>
      <c r="C416">
        <v>0</v>
      </c>
      <c r="D416">
        <v>10</v>
      </c>
      <c r="E416">
        <v>10</v>
      </c>
      <c r="F416">
        <v>171</v>
      </c>
      <c r="G416">
        <v>2</v>
      </c>
      <c r="H416">
        <v>0</v>
      </c>
      <c r="I416">
        <v>0</v>
      </c>
      <c r="J416">
        <v>39</v>
      </c>
      <c r="K416" s="23">
        <v>21.38</v>
      </c>
      <c r="L416">
        <v>0</v>
      </c>
      <c r="M416">
        <v>0</v>
      </c>
      <c r="N416">
        <v>0</v>
      </c>
      <c r="O416">
        <v>0</v>
      </c>
      <c r="P416">
        <v>0</v>
      </c>
      <c r="Q416" s="23" t="s">
        <v>961</v>
      </c>
      <c r="R416">
        <v>0</v>
      </c>
      <c r="S416">
        <v>0</v>
      </c>
      <c r="T416">
        <v>0</v>
      </c>
      <c r="U416">
        <v>2</v>
      </c>
      <c r="V416">
        <v>0</v>
      </c>
      <c r="W416">
        <v>0</v>
      </c>
    </row>
    <row r="417" spans="1:23" hidden="1" x14ac:dyDescent="0.25">
      <c r="A417">
        <v>415</v>
      </c>
      <c r="B417" s="4" t="s">
        <v>855</v>
      </c>
      <c r="C417">
        <v>0</v>
      </c>
      <c r="D417">
        <v>4</v>
      </c>
      <c r="E417">
        <v>3</v>
      </c>
      <c r="F417">
        <v>31</v>
      </c>
      <c r="G417">
        <v>1</v>
      </c>
      <c r="H417">
        <v>0</v>
      </c>
      <c r="I417">
        <v>0</v>
      </c>
      <c r="J417">
        <v>13</v>
      </c>
      <c r="K417" s="23">
        <v>15.5</v>
      </c>
      <c r="L417">
        <v>0</v>
      </c>
      <c r="M417">
        <v>0</v>
      </c>
      <c r="N417">
        <v>0</v>
      </c>
      <c r="O417">
        <v>0</v>
      </c>
      <c r="P417">
        <v>0</v>
      </c>
      <c r="Q417" s="23" t="s">
        <v>961</v>
      </c>
      <c r="R417">
        <v>0</v>
      </c>
      <c r="S417">
        <v>0</v>
      </c>
      <c r="T417">
        <v>0</v>
      </c>
      <c r="U417">
        <v>1</v>
      </c>
      <c r="V417">
        <v>0</v>
      </c>
      <c r="W417">
        <v>0</v>
      </c>
    </row>
    <row r="418" spans="1:23" hidden="1" x14ac:dyDescent="0.25">
      <c r="A418">
        <v>416</v>
      </c>
      <c r="B418" s="21" t="s">
        <v>857</v>
      </c>
      <c r="C418">
        <v>0</v>
      </c>
      <c r="D418">
        <v>6</v>
      </c>
      <c r="E418">
        <v>8</v>
      </c>
      <c r="F418">
        <v>16</v>
      </c>
      <c r="G418">
        <v>3</v>
      </c>
      <c r="H418">
        <v>0</v>
      </c>
      <c r="I418">
        <v>0</v>
      </c>
      <c r="J418">
        <v>10.1</v>
      </c>
      <c r="K418">
        <v>3.2</v>
      </c>
      <c r="L418">
        <v>0</v>
      </c>
      <c r="M418">
        <v>0</v>
      </c>
      <c r="N418">
        <v>0</v>
      </c>
      <c r="O418">
        <v>0</v>
      </c>
      <c r="P418">
        <v>0</v>
      </c>
      <c r="Q418" s="23" t="s">
        <v>961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</row>
    <row r="419" spans="1:23" hidden="1" x14ac:dyDescent="0.25">
      <c r="A419">
        <v>417</v>
      </c>
      <c r="B419" s="4" t="s">
        <v>860</v>
      </c>
      <c r="C419">
        <v>0</v>
      </c>
      <c r="D419">
        <v>2</v>
      </c>
      <c r="E419">
        <v>1</v>
      </c>
      <c r="F419">
        <v>1</v>
      </c>
      <c r="G419">
        <v>0</v>
      </c>
      <c r="H419">
        <v>0</v>
      </c>
      <c r="I419">
        <v>0</v>
      </c>
      <c r="J419">
        <v>1</v>
      </c>
      <c r="K419" s="23">
        <v>1</v>
      </c>
      <c r="L419">
        <v>0</v>
      </c>
      <c r="M419">
        <v>0</v>
      </c>
      <c r="N419">
        <v>0</v>
      </c>
      <c r="O419">
        <v>0</v>
      </c>
      <c r="P419">
        <v>0</v>
      </c>
      <c r="Q419" s="23" t="s">
        <v>961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</row>
    <row r="420" spans="1:23" hidden="1" x14ac:dyDescent="0.25">
      <c r="A420">
        <v>418</v>
      </c>
      <c r="B420" s="4" t="s">
        <v>862</v>
      </c>
      <c r="C420">
        <v>0</v>
      </c>
      <c r="D420">
        <v>2</v>
      </c>
      <c r="E420">
        <v>2</v>
      </c>
      <c r="F420">
        <v>8</v>
      </c>
      <c r="G420">
        <v>1</v>
      </c>
      <c r="H420">
        <v>0</v>
      </c>
      <c r="I420">
        <v>0</v>
      </c>
      <c r="J420">
        <v>6</v>
      </c>
      <c r="K420" s="23">
        <v>8</v>
      </c>
      <c r="L420">
        <v>0</v>
      </c>
      <c r="M420">
        <v>0</v>
      </c>
      <c r="N420">
        <v>0</v>
      </c>
      <c r="O420">
        <v>0</v>
      </c>
      <c r="P420">
        <v>0</v>
      </c>
      <c r="Q420" s="23" t="s">
        <v>961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</row>
    <row r="421" spans="1:23" hidden="1" x14ac:dyDescent="0.25">
      <c r="A421">
        <v>419</v>
      </c>
      <c r="B421" s="4" t="s">
        <v>867</v>
      </c>
      <c r="C421">
        <v>0</v>
      </c>
      <c r="D421">
        <v>2</v>
      </c>
      <c r="E421">
        <v>2</v>
      </c>
      <c r="F421">
        <v>13</v>
      </c>
      <c r="G421">
        <v>0</v>
      </c>
      <c r="H421">
        <v>0</v>
      </c>
      <c r="I421">
        <v>0</v>
      </c>
      <c r="J421">
        <v>9</v>
      </c>
      <c r="K421" s="23">
        <v>6.5</v>
      </c>
      <c r="L421">
        <v>0</v>
      </c>
      <c r="M421">
        <v>0</v>
      </c>
      <c r="N421">
        <v>24</v>
      </c>
      <c r="O421">
        <v>0</v>
      </c>
      <c r="P421">
        <v>0</v>
      </c>
      <c r="Q421" s="23" t="s">
        <v>961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</row>
    <row r="422" spans="1:23" hidden="1" x14ac:dyDescent="0.25">
      <c r="A422">
        <v>420</v>
      </c>
      <c r="B422" s="4" t="s">
        <v>874</v>
      </c>
      <c r="C422">
        <v>0</v>
      </c>
      <c r="D422">
        <v>1</v>
      </c>
      <c r="E422">
        <v>1</v>
      </c>
      <c r="F422">
        <v>5</v>
      </c>
      <c r="G422">
        <v>0</v>
      </c>
      <c r="H422">
        <v>0</v>
      </c>
      <c r="I422">
        <v>0</v>
      </c>
      <c r="J422">
        <v>5</v>
      </c>
      <c r="K422" s="23">
        <v>5</v>
      </c>
      <c r="L422">
        <v>0</v>
      </c>
      <c r="M422">
        <v>0</v>
      </c>
      <c r="N422">
        <v>0</v>
      </c>
      <c r="O422">
        <v>0</v>
      </c>
      <c r="P422">
        <v>0</v>
      </c>
      <c r="Q422" s="23" t="s">
        <v>961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</row>
    <row r="423" spans="1:23" hidden="1" x14ac:dyDescent="0.25">
      <c r="A423">
        <v>421</v>
      </c>
      <c r="B423" s="4" t="s">
        <v>491</v>
      </c>
      <c r="C423">
        <v>1</v>
      </c>
      <c r="D423">
        <v>18</v>
      </c>
      <c r="E423">
        <v>20</v>
      </c>
      <c r="F423">
        <v>252</v>
      </c>
      <c r="G423">
        <v>1</v>
      </c>
      <c r="H423">
        <v>0</v>
      </c>
      <c r="I423">
        <v>0</v>
      </c>
      <c r="J423">
        <v>54</v>
      </c>
      <c r="K423">
        <v>13.26</v>
      </c>
      <c r="L423">
        <v>0</v>
      </c>
      <c r="M423">
        <v>0</v>
      </c>
      <c r="N423">
        <v>35</v>
      </c>
      <c r="O423">
        <v>0</v>
      </c>
      <c r="P423">
        <v>0</v>
      </c>
      <c r="Q423" s="23" t="s">
        <v>961</v>
      </c>
      <c r="R423">
        <v>0</v>
      </c>
      <c r="S423">
        <v>0</v>
      </c>
      <c r="T423">
        <v>0</v>
      </c>
      <c r="U423">
        <v>8</v>
      </c>
      <c r="V423">
        <v>0</v>
      </c>
      <c r="W423">
        <v>0</v>
      </c>
    </row>
    <row r="424" spans="1:23" hidden="1" x14ac:dyDescent="0.25">
      <c r="A424">
        <v>422</v>
      </c>
      <c r="B424" s="4" t="s">
        <v>875</v>
      </c>
      <c r="C424">
        <v>0</v>
      </c>
      <c r="D424">
        <v>3</v>
      </c>
      <c r="E424">
        <v>2</v>
      </c>
      <c r="F424">
        <v>6</v>
      </c>
      <c r="G424">
        <v>1</v>
      </c>
      <c r="H424">
        <v>0</v>
      </c>
      <c r="I424">
        <v>0</v>
      </c>
      <c r="J424">
        <v>6.1</v>
      </c>
      <c r="K424" s="23">
        <v>6</v>
      </c>
      <c r="L424">
        <v>0</v>
      </c>
      <c r="M424">
        <v>0</v>
      </c>
      <c r="N424">
        <v>13</v>
      </c>
      <c r="O424">
        <v>0</v>
      </c>
      <c r="P424">
        <v>0</v>
      </c>
      <c r="Q424" s="23" t="s">
        <v>961</v>
      </c>
      <c r="R424">
        <v>0</v>
      </c>
      <c r="S424">
        <v>0</v>
      </c>
      <c r="T424">
        <v>0</v>
      </c>
      <c r="U424">
        <v>1</v>
      </c>
      <c r="V424">
        <v>0</v>
      </c>
      <c r="W424">
        <v>0</v>
      </c>
    </row>
    <row r="425" spans="1:23" hidden="1" x14ac:dyDescent="0.25">
      <c r="A425">
        <v>423</v>
      </c>
      <c r="B425" s="4" t="s">
        <v>879</v>
      </c>
      <c r="C425">
        <v>0</v>
      </c>
      <c r="D425">
        <v>1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0</v>
      </c>
      <c r="K425" s="23" t="e">
        <v>#DIV/0!</v>
      </c>
      <c r="L425">
        <v>0</v>
      </c>
      <c r="M425">
        <v>0</v>
      </c>
      <c r="N425">
        <v>0</v>
      </c>
      <c r="O425">
        <v>0</v>
      </c>
      <c r="P425">
        <v>0</v>
      </c>
      <c r="Q425" s="23" t="s">
        <v>961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</row>
    <row r="426" spans="1:23" hidden="1" x14ac:dyDescent="0.25">
      <c r="A426">
        <v>424</v>
      </c>
      <c r="B426" s="4" t="s">
        <v>880</v>
      </c>
      <c r="C426">
        <v>0</v>
      </c>
      <c r="D426">
        <v>6</v>
      </c>
      <c r="E426">
        <v>8</v>
      </c>
      <c r="F426">
        <v>98</v>
      </c>
      <c r="G426">
        <v>1</v>
      </c>
      <c r="H426">
        <v>0</v>
      </c>
      <c r="I426">
        <v>0</v>
      </c>
      <c r="J426">
        <v>46</v>
      </c>
      <c r="K426" s="23">
        <v>14</v>
      </c>
      <c r="L426">
        <v>0</v>
      </c>
      <c r="M426">
        <v>0</v>
      </c>
      <c r="N426">
        <v>0</v>
      </c>
      <c r="O426">
        <v>0</v>
      </c>
      <c r="P426">
        <v>0</v>
      </c>
      <c r="Q426" s="23" t="s">
        <v>961</v>
      </c>
      <c r="R426">
        <v>0</v>
      </c>
      <c r="S426">
        <v>0</v>
      </c>
      <c r="T426">
        <v>0</v>
      </c>
      <c r="U426">
        <v>8</v>
      </c>
      <c r="V426">
        <v>0</v>
      </c>
      <c r="W426">
        <v>1</v>
      </c>
    </row>
    <row r="427" spans="1:23" hidden="1" x14ac:dyDescent="0.25">
      <c r="A427">
        <v>425</v>
      </c>
      <c r="B427" s="4" t="s">
        <v>881</v>
      </c>
      <c r="C427">
        <v>0</v>
      </c>
      <c r="D427">
        <v>6</v>
      </c>
      <c r="E427">
        <v>6</v>
      </c>
      <c r="F427">
        <v>86</v>
      </c>
      <c r="G427">
        <v>1</v>
      </c>
      <c r="H427">
        <v>0</v>
      </c>
      <c r="I427">
        <v>0</v>
      </c>
      <c r="J427">
        <v>32</v>
      </c>
      <c r="K427" s="23">
        <v>17.2</v>
      </c>
      <c r="L427">
        <v>0</v>
      </c>
      <c r="M427">
        <v>0</v>
      </c>
      <c r="N427">
        <v>4</v>
      </c>
      <c r="O427">
        <v>0</v>
      </c>
      <c r="P427">
        <v>0</v>
      </c>
      <c r="Q427" s="23" t="s">
        <v>961</v>
      </c>
      <c r="R427">
        <v>0</v>
      </c>
      <c r="S427">
        <v>0</v>
      </c>
      <c r="T427">
        <v>0</v>
      </c>
      <c r="U427">
        <v>3</v>
      </c>
      <c r="V427">
        <v>0</v>
      </c>
      <c r="W427">
        <v>0</v>
      </c>
    </row>
    <row r="428" spans="1:23" hidden="1" x14ac:dyDescent="0.25">
      <c r="A428">
        <v>426</v>
      </c>
      <c r="B428" s="4" t="s">
        <v>882</v>
      </c>
      <c r="C428">
        <v>0</v>
      </c>
      <c r="D428">
        <v>5</v>
      </c>
      <c r="E428">
        <v>6</v>
      </c>
      <c r="F428">
        <v>64</v>
      </c>
      <c r="G428">
        <v>0</v>
      </c>
      <c r="H428">
        <v>0</v>
      </c>
      <c r="I428">
        <v>0</v>
      </c>
      <c r="J428">
        <v>34</v>
      </c>
      <c r="K428" s="23">
        <v>10.67</v>
      </c>
      <c r="L428">
        <v>0</v>
      </c>
      <c r="M428">
        <v>0</v>
      </c>
      <c r="N428">
        <v>0</v>
      </c>
      <c r="O428">
        <v>0</v>
      </c>
      <c r="P428">
        <v>0</v>
      </c>
      <c r="Q428" s="23" t="s">
        <v>961</v>
      </c>
      <c r="R428">
        <v>0</v>
      </c>
      <c r="S428">
        <v>0</v>
      </c>
      <c r="T428">
        <v>0</v>
      </c>
      <c r="U428">
        <v>1</v>
      </c>
      <c r="V428">
        <v>0</v>
      </c>
      <c r="W428">
        <v>0</v>
      </c>
    </row>
    <row r="429" spans="1:23" hidden="1" x14ac:dyDescent="0.25">
      <c r="A429">
        <v>427</v>
      </c>
      <c r="B429" s="21" t="s">
        <v>888</v>
      </c>
      <c r="C429">
        <v>0</v>
      </c>
      <c r="D429">
        <v>2</v>
      </c>
      <c r="E429">
        <v>2</v>
      </c>
      <c r="F429">
        <v>32</v>
      </c>
      <c r="G429">
        <v>0</v>
      </c>
      <c r="H429">
        <v>0</v>
      </c>
      <c r="I429">
        <v>0</v>
      </c>
      <c r="J429">
        <v>28</v>
      </c>
      <c r="K429" s="23">
        <v>16</v>
      </c>
      <c r="L429">
        <v>0</v>
      </c>
      <c r="M429">
        <v>0</v>
      </c>
      <c r="N429">
        <v>0</v>
      </c>
      <c r="O429">
        <v>0</v>
      </c>
      <c r="P429">
        <v>0</v>
      </c>
      <c r="Q429" s="23" t="s">
        <v>961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</row>
    <row r="430" spans="1:23" hidden="1" x14ac:dyDescent="0.25">
      <c r="A430">
        <v>428</v>
      </c>
      <c r="B430" s="4" t="s">
        <v>889</v>
      </c>
      <c r="C430">
        <v>0</v>
      </c>
      <c r="D430">
        <v>5</v>
      </c>
      <c r="E430">
        <v>5</v>
      </c>
      <c r="F430">
        <v>61</v>
      </c>
      <c r="G430">
        <v>0</v>
      </c>
      <c r="H430">
        <v>0</v>
      </c>
      <c r="I430">
        <v>0</v>
      </c>
      <c r="J430">
        <v>37</v>
      </c>
      <c r="K430" s="23">
        <v>12.2</v>
      </c>
      <c r="L430">
        <v>0</v>
      </c>
      <c r="M430">
        <v>0</v>
      </c>
      <c r="N430">
        <v>0</v>
      </c>
      <c r="O430">
        <v>0</v>
      </c>
      <c r="P430">
        <v>0</v>
      </c>
      <c r="Q430" s="23" t="s">
        <v>961</v>
      </c>
      <c r="R430">
        <v>0</v>
      </c>
      <c r="S430">
        <v>0</v>
      </c>
      <c r="T430">
        <v>0</v>
      </c>
      <c r="U430">
        <v>8</v>
      </c>
      <c r="V430">
        <v>0</v>
      </c>
      <c r="W430">
        <v>1</v>
      </c>
    </row>
    <row r="431" spans="1:23" hidden="1" x14ac:dyDescent="0.25">
      <c r="A431">
        <v>429</v>
      </c>
      <c r="B431" s="20" t="s">
        <v>890</v>
      </c>
      <c r="C431">
        <v>0</v>
      </c>
      <c r="D431">
        <v>1</v>
      </c>
      <c r="E431">
        <v>2</v>
      </c>
      <c r="F431">
        <v>0</v>
      </c>
      <c r="G431">
        <v>0</v>
      </c>
      <c r="H431">
        <v>0</v>
      </c>
      <c r="I431">
        <v>0</v>
      </c>
      <c r="J431">
        <v>0</v>
      </c>
      <c r="K431" s="23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 s="23" t="s">
        <v>961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</row>
    <row r="432" spans="1:23" hidden="1" x14ac:dyDescent="0.25">
      <c r="A432">
        <v>430</v>
      </c>
      <c r="B432" s="20" t="s">
        <v>893</v>
      </c>
      <c r="C432">
        <v>0</v>
      </c>
      <c r="D432">
        <v>1</v>
      </c>
      <c r="E432">
        <v>1</v>
      </c>
      <c r="F432">
        <v>7</v>
      </c>
      <c r="G432">
        <v>0</v>
      </c>
      <c r="H432">
        <v>0</v>
      </c>
      <c r="I432">
        <v>0</v>
      </c>
      <c r="J432">
        <v>7</v>
      </c>
      <c r="K432" s="23">
        <v>7</v>
      </c>
      <c r="L432">
        <v>0</v>
      </c>
      <c r="M432">
        <v>0</v>
      </c>
      <c r="N432">
        <v>0</v>
      </c>
      <c r="O432">
        <v>0</v>
      </c>
      <c r="P432">
        <v>0</v>
      </c>
      <c r="Q432" s="23" t="s">
        <v>961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</row>
    <row r="433" spans="1:23" hidden="1" x14ac:dyDescent="0.25">
      <c r="A433">
        <v>431</v>
      </c>
      <c r="B433" s="20" t="s">
        <v>897</v>
      </c>
      <c r="C433">
        <v>0</v>
      </c>
      <c r="D433">
        <v>1</v>
      </c>
      <c r="E433">
        <v>1</v>
      </c>
      <c r="F433">
        <v>0</v>
      </c>
      <c r="G433">
        <v>0</v>
      </c>
      <c r="H433">
        <v>0</v>
      </c>
      <c r="I433">
        <v>0</v>
      </c>
      <c r="J433">
        <v>0</v>
      </c>
      <c r="K433" s="23">
        <v>0</v>
      </c>
      <c r="L433">
        <v>0</v>
      </c>
      <c r="M433">
        <v>0</v>
      </c>
      <c r="N433">
        <v>0</v>
      </c>
      <c r="O433">
        <v>0</v>
      </c>
      <c r="P433">
        <v>0</v>
      </c>
      <c r="Q433" s="23" t="s">
        <v>961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</row>
    <row r="434" spans="1:23" hidden="1" x14ac:dyDescent="0.25">
      <c r="A434">
        <v>432</v>
      </c>
      <c r="B434" s="20" t="s">
        <v>906</v>
      </c>
      <c r="C434">
        <v>0</v>
      </c>
      <c r="D434">
        <v>2</v>
      </c>
      <c r="E434">
        <v>2</v>
      </c>
      <c r="F434">
        <v>18</v>
      </c>
      <c r="G434">
        <v>0</v>
      </c>
      <c r="H434">
        <v>0</v>
      </c>
      <c r="I434">
        <v>0</v>
      </c>
      <c r="J434">
        <v>9</v>
      </c>
      <c r="K434" s="23">
        <v>9</v>
      </c>
      <c r="L434">
        <v>0</v>
      </c>
      <c r="M434">
        <v>0</v>
      </c>
      <c r="N434">
        <v>0</v>
      </c>
      <c r="O434">
        <v>0</v>
      </c>
      <c r="P434">
        <v>0</v>
      </c>
      <c r="Q434" s="23" t="s">
        <v>961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</row>
    <row r="435" spans="1:23" hidden="1" x14ac:dyDescent="0.25">
      <c r="A435">
        <v>433</v>
      </c>
      <c r="B435" s="20" t="s">
        <v>907</v>
      </c>
      <c r="C435">
        <v>0</v>
      </c>
      <c r="D435">
        <v>3</v>
      </c>
      <c r="E435">
        <v>4</v>
      </c>
      <c r="F435">
        <v>18</v>
      </c>
      <c r="G435">
        <v>0</v>
      </c>
      <c r="H435">
        <v>0</v>
      </c>
      <c r="I435">
        <v>0</v>
      </c>
      <c r="J435">
        <v>8</v>
      </c>
      <c r="K435" s="23">
        <v>4.5</v>
      </c>
      <c r="L435">
        <v>0</v>
      </c>
      <c r="M435">
        <v>0</v>
      </c>
      <c r="N435">
        <v>0</v>
      </c>
      <c r="O435">
        <v>0</v>
      </c>
      <c r="P435">
        <v>0</v>
      </c>
      <c r="Q435" s="23" t="s">
        <v>961</v>
      </c>
      <c r="R435">
        <v>0</v>
      </c>
      <c r="S435">
        <v>0</v>
      </c>
      <c r="T435">
        <v>0</v>
      </c>
      <c r="U435">
        <v>1</v>
      </c>
      <c r="V435">
        <v>0</v>
      </c>
      <c r="W435">
        <v>0</v>
      </c>
    </row>
    <row r="436" spans="1:23" hidden="1" x14ac:dyDescent="0.25">
      <c r="A436">
        <v>434</v>
      </c>
      <c r="B436" s="20" t="s">
        <v>911</v>
      </c>
      <c r="C436">
        <v>0</v>
      </c>
      <c r="D436">
        <v>1</v>
      </c>
      <c r="E436">
        <v>0</v>
      </c>
      <c r="F436">
        <v>0</v>
      </c>
      <c r="G436">
        <v>0</v>
      </c>
      <c r="H436">
        <v>0</v>
      </c>
      <c r="I436">
        <v>0</v>
      </c>
      <c r="J436">
        <v>0</v>
      </c>
      <c r="K436" s="23" t="e">
        <v>#DIV/0!</v>
      </c>
      <c r="L436">
        <v>0</v>
      </c>
      <c r="M436">
        <v>0</v>
      </c>
      <c r="N436">
        <v>0</v>
      </c>
      <c r="O436">
        <v>0</v>
      </c>
      <c r="P436">
        <v>0</v>
      </c>
      <c r="Q436" s="23" t="s">
        <v>961</v>
      </c>
      <c r="R436">
        <v>0</v>
      </c>
      <c r="S436">
        <v>0</v>
      </c>
      <c r="T436">
        <v>0</v>
      </c>
      <c r="U436">
        <v>1</v>
      </c>
      <c r="V436">
        <v>0</v>
      </c>
      <c r="W436">
        <v>0</v>
      </c>
    </row>
    <row r="437" spans="1:23" hidden="1" x14ac:dyDescent="0.25">
      <c r="A437">
        <v>435</v>
      </c>
      <c r="B437" s="20" t="s">
        <v>912</v>
      </c>
      <c r="C437">
        <v>0</v>
      </c>
      <c r="D437">
        <v>12</v>
      </c>
      <c r="E437">
        <v>15</v>
      </c>
      <c r="F437">
        <v>179</v>
      </c>
      <c r="G437">
        <v>3</v>
      </c>
      <c r="H437">
        <v>0</v>
      </c>
      <c r="I437">
        <v>0</v>
      </c>
      <c r="J437">
        <v>29</v>
      </c>
      <c r="K437" s="23">
        <v>14.92</v>
      </c>
      <c r="L437">
        <v>0</v>
      </c>
      <c r="M437">
        <v>0</v>
      </c>
      <c r="N437">
        <v>0</v>
      </c>
      <c r="O437">
        <v>0</v>
      </c>
      <c r="P437">
        <v>0</v>
      </c>
      <c r="Q437" s="23" t="s">
        <v>961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</row>
    <row r="438" spans="1:23" hidden="1" x14ac:dyDescent="0.25">
      <c r="A438">
        <v>436</v>
      </c>
      <c r="B438" s="4" t="s">
        <v>913</v>
      </c>
      <c r="C438">
        <v>0</v>
      </c>
      <c r="D438">
        <v>8</v>
      </c>
      <c r="E438">
        <v>11</v>
      </c>
      <c r="F438">
        <v>114</v>
      </c>
      <c r="G438">
        <v>1</v>
      </c>
      <c r="H438">
        <v>0</v>
      </c>
      <c r="I438">
        <v>0</v>
      </c>
      <c r="J438">
        <v>23</v>
      </c>
      <c r="K438" s="23">
        <v>11.4</v>
      </c>
      <c r="L438">
        <v>0</v>
      </c>
      <c r="M438">
        <v>0</v>
      </c>
      <c r="N438">
        <v>16</v>
      </c>
      <c r="O438">
        <v>0</v>
      </c>
      <c r="P438">
        <v>0</v>
      </c>
      <c r="Q438" s="23" t="s">
        <v>961</v>
      </c>
      <c r="R438">
        <v>0</v>
      </c>
      <c r="S438">
        <v>0</v>
      </c>
      <c r="T438">
        <v>0</v>
      </c>
      <c r="U438">
        <v>3</v>
      </c>
      <c r="V438">
        <v>0</v>
      </c>
      <c r="W438">
        <v>0</v>
      </c>
    </row>
    <row r="439" spans="1:23" hidden="1" x14ac:dyDescent="0.25">
      <c r="A439">
        <v>437</v>
      </c>
      <c r="B439" s="4" t="s">
        <v>916</v>
      </c>
      <c r="C439">
        <v>0</v>
      </c>
      <c r="D439">
        <v>1</v>
      </c>
      <c r="E439">
        <v>1</v>
      </c>
      <c r="F439">
        <v>0</v>
      </c>
      <c r="G439">
        <v>0</v>
      </c>
      <c r="H439">
        <v>0</v>
      </c>
      <c r="I439">
        <v>0</v>
      </c>
      <c r="J439">
        <v>0</v>
      </c>
      <c r="K439" s="23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 s="23" t="s">
        <v>961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</row>
    <row r="440" spans="1:23" hidden="1" x14ac:dyDescent="0.25">
      <c r="A440">
        <v>438</v>
      </c>
      <c r="B440" s="4" t="s">
        <v>918</v>
      </c>
      <c r="C440">
        <v>0</v>
      </c>
      <c r="D440">
        <v>16</v>
      </c>
      <c r="E440">
        <v>19</v>
      </c>
      <c r="F440">
        <v>165</v>
      </c>
      <c r="G440">
        <v>5</v>
      </c>
      <c r="H440">
        <v>0</v>
      </c>
      <c r="I440">
        <v>0</v>
      </c>
      <c r="J440">
        <v>33.1</v>
      </c>
      <c r="K440" s="23">
        <v>11.79</v>
      </c>
      <c r="L440">
        <v>0</v>
      </c>
      <c r="M440">
        <v>0</v>
      </c>
      <c r="N440">
        <v>32</v>
      </c>
      <c r="O440">
        <v>0</v>
      </c>
      <c r="P440">
        <v>0</v>
      </c>
      <c r="Q440" s="23" t="s">
        <v>961</v>
      </c>
      <c r="R440">
        <v>0</v>
      </c>
      <c r="S440">
        <v>0</v>
      </c>
      <c r="T440">
        <v>0</v>
      </c>
      <c r="U440">
        <v>9</v>
      </c>
      <c r="V440">
        <v>0</v>
      </c>
      <c r="W440">
        <v>0</v>
      </c>
    </row>
    <row r="441" spans="1:23" hidden="1" x14ac:dyDescent="0.25">
      <c r="A441">
        <v>439</v>
      </c>
      <c r="B441" s="4" t="s">
        <v>923</v>
      </c>
      <c r="C441">
        <v>0</v>
      </c>
      <c r="D441">
        <v>3</v>
      </c>
      <c r="E441">
        <v>2</v>
      </c>
      <c r="F441">
        <v>21</v>
      </c>
      <c r="G441">
        <v>2</v>
      </c>
      <c r="H441">
        <v>0</v>
      </c>
      <c r="I441">
        <v>0</v>
      </c>
      <c r="J441">
        <v>11.1</v>
      </c>
      <c r="K441" s="23" t="e">
        <v>#DIV/0!</v>
      </c>
      <c r="L441">
        <v>0</v>
      </c>
      <c r="M441">
        <v>0</v>
      </c>
      <c r="N441">
        <v>0</v>
      </c>
      <c r="O441">
        <v>0</v>
      </c>
      <c r="P441">
        <v>0</v>
      </c>
      <c r="Q441" s="23" t="s">
        <v>961</v>
      </c>
      <c r="R441">
        <v>0</v>
      </c>
      <c r="S441">
        <v>0</v>
      </c>
      <c r="T441">
        <v>0</v>
      </c>
      <c r="U441">
        <v>1</v>
      </c>
      <c r="V441">
        <v>0</v>
      </c>
      <c r="W441">
        <v>0</v>
      </c>
    </row>
    <row r="442" spans="1:23" hidden="1" x14ac:dyDescent="0.25">
      <c r="A442">
        <v>440</v>
      </c>
      <c r="B442" s="4" t="s">
        <v>925</v>
      </c>
      <c r="C442">
        <v>0</v>
      </c>
      <c r="D442">
        <v>14</v>
      </c>
      <c r="E442">
        <v>9</v>
      </c>
      <c r="F442">
        <v>52</v>
      </c>
      <c r="G442">
        <v>5</v>
      </c>
      <c r="H442">
        <v>0</v>
      </c>
      <c r="I442">
        <v>0</v>
      </c>
      <c r="J442">
        <v>18</v>
      </c>
      <c r="K442">
        <v>13</v>
      </c>
      <c r="L442">
        <v>0</v>
      </c>
      <c r="M442">
        <v>0</v>
      </c>
      <c r="N442">
        <v>0</v>
      </c>
      <c r="O442">
        <v>0</v>
      </c>
      <c r="P442">
        <v>0</v>
      </c>
      <c r="Q442" s="23" t="s">
        <v>961</v>
      </c>
      <c r="R442">
        <v>0</v>
      </c>
      <c r="S442">
        <v>0</v>
      </c>
      <c r="T442">
        <v>0</v>
      </c>
      <c r="U442">
        <v>15</v>
      </c>
      <c r="V442">
        <v>0</v>
      </c>
      <c r="W442">
        <v>4</v>
      </c>
    </row>
    <row r="443" spans="1:23" hidden="1" x14ac:dyDescent="0.25">
      <c r="A443">
        <v>441</v>
      </c>
      <c r="B443" s="4" t="s">
        <v>933</v>
      </c>
      <c r="C443">
        <v>0</v>
      </c>
      <c r="D443">
        <v>8</v>
      </c>
      <c r="E443">
        <v>9</v>
      </c>
      <c r="F443">
        <v>102</v>
      </c>
      <c r="G443">
        <v>1</v>
      </c>
      <c r="H443">
        <v>0</v>
      </c>
      <c r="I443">
        <v>0</v>
      </c>
      <c r="J443">
        <v>36</v>
      </c>
      <c r="K443" s="23">
        <v>12.75</v>
      </c>
      <c r="L443">
        <v>0</v>
      </c>
      <c r="M443">
        <v>0</v>
      </c>
      <c r="N443">
        <v>0</v>
      </c>
      <c r="O443">
        <v>0</v>
      </c>
      <c r="P443">
        <v>0</v>
      </c>
      <c r="Q443" s="23" t="s">
        <v>961</v>
      </c>
      <c r="R443">
        <v>0</v>
      </c>
      <c r="S443">
        <v>0</v>
      </c>
      <c r="T443">
        <v>0</v>
      </c>
      <c r="U443">
        <v>3</v>
      </c>
      <c r="V443">
        <v>0</v>
      </c>
      <c r="W443">
        <v>0</v>
      </c>
    </row>
    <row r="444" spans="1:23" hidden="1" x14ac:dyDescent="0.25">
      <c r="A444">
        <v>442</v>
      </c>
      <c r="B444" s="4" t="s">
        <v>939</v>
      </c>
      <c r="C444">
        <v>0</v>
      </c>
      <c r="D444">
        <v>3</v>
      </c>
      <c r="E444">
        <v>2</v>
      </c>
      <c r="F444">
        <v>5</v>
      </c>
      <c r="G444">
        <v>1</v>
      </c>
      <c r="H444">
        <v>0</v>
      </c>
      <c r="I444">
        <v>0</v>
      </c>
      <c r="J444">
        <v>3.1</v>
      </c>
      <c r="K444" s="23">
        <v>5</v>
      </c>
      <c r="L444">
        <v>0</v>
      </c>
      <c r="M444">
        <v>0</v>
      </c>
      <c r="N444">
        <v>0</v>
      </c>
      <c r="O444">
        <v>0</v>
      </c>
      <c r="P444">
        <v>0</v>
      </c>
      <c r="Q444" s="23" t="s">
        <v>961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</row>
    <row r="445" spans="1:23" hidden="1" x14ac:dyDescent="0.25">
      <c r="A445">
        <v>443</v>
      </c>
      <c r="B445" s="4" t="s">
        <v>940</v>
      </c>
      <c r="C445">
        <v>0</v>
      </c>
      <c r="D445">
        <v>1</v>
      </c>
      <c r="E445">
        <v>2</v>
      </c>
      <c r="F445">
        <v>12</v>
      </c>
      <c r="G445">
        <v>0</v>
      </c>
      <c r="H445">
        <v>0</v>
      </c>
      <c r="I445">
        <v>0</v>
      </c>
      <c r="J445">
        <v>10</v>
      </c>
      <c r="K445">
        <v>6</v>
      </c>
      <c r="L445">
        <v>0</v>
      </c>
      <c r="M445">
        <v>0</v>
      </c>
      <c r="N445">
        <v>20</v>
      </c>
      <c r="O445">
        <v>0</v>
      </c>
      <c r="P445">
        <v>0</v>
      </c>
      <c r="Q445" s="23" t="s">
        <v>961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</row>
    <row r="446" spans="1:23" hidden="1" x14ac:dyDescent="0.25">
      <c r="A446">
        <v>444</v>
      </c>
      <c r="B446" s="4" t="s">
        <v>958</v>
      </c>
      <c r="C446">
        <v>0</v>
      </c>
      <c r="D446">
        <v>1</v>
      </c>
      <c r="E446">
        <v>0</v>
      </c>
      <c r="F446">
        <v>0</v>
      </c>
      <c r="G446">
        <v>0</v>
      </c>
      <c r="H446">
        <v>0</v>
      </c>
      <c r="I446">
        <v>0</v>
      </c>
      <c r="J446">
        <v>0</v>
      </c>
      <c r="K446" s="23" t="e">
        <v>#DIV/0!</v>
      </c>
      <c r="L446">
        <v>0</v>
      </c>
      <c r="M446">
        <v>0</v>
      </c>
      <c r="N446">
        <v>0</v>
      </c>
      <c r="O446">
        <v>0</v>
      </c>
      <c r="P446">
        <v>0</v>
      </c>
      <c r="Q446" s="23" t="s">
        <v>961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</row>
    <row r="447" spans="1:23" hidden="1" x14ac:dyDescent="0.25">
      <c r="A447">
        <v>445</v>
      </c>
      <c r="B447" s="4" t="s">
        <v>503</v>
      </c>
      <c r="C447">
        <v>4</v>
      </c>
      <c r="D447">
        <v>19</v>
      </c>
      <c r="E447">
        <v>17</v>
      </c>
      <c r="F447">
        <v>244</v>
      </c>
      <c r="G447">
        <v>2</v>
      </c>
      <c r="H447">
        <v>0</v>
      </c>
      <c r="I447">
        <v>0</v>
      </c>
      <c r="J447">
        <v>49</v>
      </c>
      <c r="K447" s="23">
        <v>16.27</v>
      </c>
      <c r="L447">
        <v>3</v>
      </c>
      <c r="M447">
        <v>0</v>
      </c>
      <c r="N447">
        <v>9</v>
      </c>
      <c r="O447">
        <v>0</v>
      </c>
      <c r="P447">
        <v>0</v>
      </c>
      <c r="Q447" s="23" t="s">
        <v>961</v>
      </c>
      <c r="R447">
        <v>0</v>
      </c>
      <c r="S447">
        <v>3</v>
      </c>
      <c r="T447">
        <v>3</v>
      </c>
      <c r="U447">
        <v>6</v>
      </c>
      <c r="V447">
        <v>0</v>
      </c>
      <c r="W447">
        <v>0</v>
      </c>
    </row>
    <row r="448" spans="1:23" hidden="1" x14ac:dyDescent="0.25">
      <c r="A448">
        <v>446</v>
      </c>
      <c r="B448" s="20" t="s">
        <v>984</v>
      </c>
      <c r="C448">
        <v>1</v>
      </c>
      <c r="D448">
        <v>1</v>
      </c>
      <c r="E448">
        <v>1</v>
      </c>
      <c r="F448">
        <v>0</v>
      </c>
      <c r="G448">
        <v>1</v>
      </c>
      <c r="H448">
        <v>0</v>
      </c>
      <c r="I448">
        <v>0</v>
      </c>
      <c r="J448">
        <v>0.1</v>
      </c>
      <c r="K448" s="23" t="e">
        <v>#DIV/0!</v>
      </c>
      <c r="L448">
        <v>2</v>
      </c>
      <c r="M448">
        <v>0</v>
      </c>
      <c r="N448">
        <v>17</v>
      </c>
      <c r="O448">
        <v>0</v>
      </c>
      <c r="P448">
        <v>0</v>
      </c>
      <c r="Q448" s="23" t="s">
        <v>961</v>
      </c>
      <c r="R448">
        <v>0</v>
      </c>
      <c r="S448">
        <v>8.5</v>
      </c>
      <c r="T448">
        <v>1</v>
      </c>
      <c r="U448">
        <v>0</v>
      </c>
      <c r="V448">
        <v>0</v>
      </c>
      <c r="W448">
        <v>0</v>
      </c>
    </row>
    <row r="449" spans="1:23" hidden="1" x14ac:dyDescent="0.25">
      <c r="A449">
        <v>447</v>
      </c>
      <c r="B449" s="20" t="s">
        <v>492</v>
      </c>
      <c r="C449">
        <v>4</v>
      </c>
      <c r="D449">
        <v>12</v>
      </c>
      <c r="E449">
        <v>9</v>
      </c>
      <c r="F449">
        <v>100</v>
      </c>
      <c r="G449">
        <v>1</v>
      </c>
      <c r="H449">
        <v>0</v>
      </c>
      <c r="I449">
        <v>0</v>
      </c>
      <c r="J449">
        <v>22</v>
      </c>
      <c r="K449" s="23">
        <v>12.5</v>
      </c>
      <c r="L449">
        <v>0</v>
      </c>
      <c r="M449">
        <v>0</v>
      </c>
      <c r="N449">
        <v>0</v>
      </c>
      <c r="O449">
        <v>0</v>
      </c>
      <c r="P449">
        <v>0</v>
      </c>
      <c r="Q449" s="23" t="s">
        <v>961</v>
      </c>
      <c r="R449">
        <v>0</v>
      </c>
      <c r="S449">
        <v>0</v>
      </c>
      <c r="T449">
        <v>2</v>
      </c>
      <c r="U449">
        <v>10</v>
      </c>
      <c r="V449">
        <v>0</v>
      </c>
      <c r="W449">
        <v>0</v>
      </c>
    </row>
    <row r="450" spans="1:23" hidden="1" x14ac:dyDescent="0.25">
      <c r="A450">
        <v>448</v>
      </c>
      <c r="B450" s="20"/>
      <c r="K450" s="23"/>
      <c r="Q450" s="23"/>
    </row>
    <row r="451" spans="1:23" hidden="1" x14ac:dyDescent="0.25">
      <c r="A451">
        <v>449</v>
      </c>
      <c r="Q451" s="23"/>
    </row>
    <row r="452" spans="1:23" x14ac:dyDescent="0.25">
      <c r="B452" s="20"/>
      <c r="K452" s="23"/>
      <c r="Q452" s="23"/>
    </row>
    <row r="453" spans="1:23" x14ac:dyDescent="0.25">
      <c r="B453" s="36"/>
      <c r="Q453" s="23"/>
    </row>
    <row r="454" spans="1:23" x14ac:dyDescent="0.25">
      <c r="B454" s="20"/>
      <c r="K454" s="23"/>
      <c r="Q454" s="23"/>
    </row>
    <row r="455" spans="1:23" x14ac:dyDescent="0.25">
      <c r="B455" s="20"/>
      <c r="K455" s="23"/>
      <c r="Q455" s="23"/>
    </row>
    <row r="456" spans="1:23" x14ac:dyDescent="0.25">
      <c r="B456" s="20"/>
      <c r="K456" s="23"/>
      <c r="Q456" s="23"/>
    </row>
  </sheetData>
  <autoFilter ref="B2:W451" xr:uid="{705DBF1C-EE4A-4CC6-B0B9-B87B282D82AA}">
    <filterColumn colId="11">
      <customFilters>
        <customFilter operator="greaterThanOrEqual" val="50"/>
      </customFilters>
    </filterColumn>
    <sortState xmlns:xlrd2="http://schemas.microsoft.com/office/spreadsheetml/2017/richdata2" ref="B3:W451">
      <sortCondition ref="Q2:Q451"/>
    </sortState>
  </autoFilter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1A80E-8F8A-4CB2-827D-12BB61D75237}">
  <dimension ref="A1:V468"/>
  <sheetViews>
    <sheetView workbookViewId="0"/>
  </sheetViews>
  <sheetFormatPr defaultRowHeight="15" x14ac:dyDescent="0.25"/>
  <cols>
    <col min="1" max="1" width="25.140625" bestFit="1" customWidth="1"/>
    <col min="9" max="9" width="8.85546875" style="23"/>
    <col min="19" max="19" width="9.140625" style="23"/>
  </cols>
  <sheetData>
    <row r="1" spans="1:22" ht="25.5" x14ac:dyDescent="0.25">
      <c r="A1" s="4" t="s">
        <v>0</v>
      </c>
    </row>
    <row r="2" spans="1:22" x14ac:dyDescent="0.25">
      <c r="A2" s="33" t="s">
        <v>1050</v>
      </c>
      <c r="B2" s="34" t="s">
        <v>1051</v>
      </c>
      <c r="C2" s="33" t="s">
        <v>964</v>
      </c>
      <c r="D2" s="33" t="s">
        <v>468</v>
      </c>
      <c r="E2" s="33" t="s">
        <v>521</v>
      </c>
      <c r="F2" s="34" t="s">
        <v>1052</v>
      </c>
      <c r="G2" s="34" t="s">
        <v>1053</v>
      </c>
      <c r="H2" s="35" t="s">
        <v>1054</v>
      </c>
      <c r="I2" s="34" t="s">
        <v>1055</v>
      </c>
      <c r="J2" s="34" t="s">
        <v>1056</v>
      </c>
      <c r="K2" s="34" t="s">
        <v>1045</v>
      </c>
      <c r="L2" s="34" t="s">
        <v>1057</v>
      </c>
      <c r="M2" s="34" t="s">
        <v>1058</v>
      </c>
      <c r="N2" s="33" t="s">
        <v>528</v>
      </c>
      <c r="O2" s="35" t="s">
        <v>1059</v>
      </c>
      <c r="P2" s="34" t="s">
        <v>1060</v>
      </c>
      <c r="Q2" s="34" t="s">
        <v>1047</v>
      </c>
      <c r="R2" s="34" t="s">
        <v>1048</v>
      </c>
      <c r="S2" s="33" t="s">
        <v>529</v>
      </c>
      <c r="T2" s="35" t="s">
        <v>1061</v>
      </c>
      <c r="U2" s="33" t="s">
        <v>1049</v>
      </c>
      <c r="V2" s="35" t="s">
        <v>1062</v>
      </c>
    </row>
    <row r="3" spans="1:22" x14ac:dyDescent="0.25">
      <c r="A3" s="22" t="s">
        <v>554</v>
      </c>
      <c r="B3">
        <f>SUMIF('Rodda Stats to 17-18'!$A$3:$A$465,'Combined Stats - Formula'!$A3,'Rodda Stats to 17-18'!B$3:B$465)</f>
        <v>0</v>
      </c>
      <c r="C3">
        <f>SUMIF('Rodda Stats to 17-18'!$A$3:$A$465,'Combined Stats - Formula'!$A3,'Rodda Stats to 17-18'!C$3:C$465)</f>
        <v>2</v>
      </c>
      <c r="D3">
        <f>SUMIF('Rodda Stats to 17-18'!$A$3:$A$465,'Combined Stats - Formula'!$A3,'Rodda Stats to 17-18'!D$3:D$465)</f>
        <v>2</v>
      </c>
      <c r="E3">
        <f>SUMIF('Rodda Stats to 17-18'!$A$3:$A$465,'Combined Stats - Formula'!$A3,'Rodda Stats to 17-18'!E$3:E$465)</f>
        <v>15</v>
      </c>
      <c r="F3">
        <f>SUMIF('Rodda Stats to 17-18'!$A$3:$A$465,'Combined Stats - Formula'!$A3,'Rodda Stats to 17-18'!F$3:F$465)</f>
        <v>0</v>
      </c>
      <c r="G3">
        <f>SUMIF('Rodda Stats to 17-18'!$A$3:$A$465,'Combined Stats - Formula'!$A3,'Rodda Stats to 17-18'!G$3:G$465)</f>
        <v>0</v>
      </c>
      <c r="H3">
        <f>SUMIF('Rodda Stats to 17-18'!$A$3:$A$465,'Combined Stats - Formula'!$A3,'Rodda Stats to 17-18'!H$3:H$465)</f>
        <v>0</v>
      </c>
      <c r="I3" s="23">
        <f>SUMIF('Rodda Stats to 17-18'!$A$3:$A$465,'Combined Stats - Formula'!$A3,'Rodda Stats to 17-18'!I$3:I$465)</f>
        <v>15</v>
      </c>
      <c r="J3">
        <f t="shared" ref="J3:J66" si="0">ROUND(E3/(D3-F3),2)</f>
        <v>7.5</v>
      </c>
      <c r="K3">
        <f>SUMIF('Rodda Stats to 17-18'!$A$3:$A$465,'Combined Stats - Formula'!$A3,'Rodda Stats to 17-18'!K$3:K$465)</f>
        <v>0</v>
      </c>
      <c r="L3">
        <f>SUMIF('Rodda Stats to 17-18'!$A$3:$A$465,'Combined Stats - Formula'!$A3,'Rodda Stats to 17-18'!L$3:L$465)</f>
        <v>0</v>
      </c>
      <c r="M3">
        <f>SUMIF('Rodda Stats to 17-18'!$A$3:$A$465,'Combined Stats - Formula'!$A3,'Rodda Stats to 17-18'!M$3:M$465)</f>
        <v>0</v>
      </c>
      <c r="N3">
        <f>SUMIF('Rodda Stats to 17-18'!$A$3:$A$465,'Combined Stats - Formula'!$A3,'Rodda Stats to 17-18'!N$3:N$465)</f>
        <v>0</v>
      </c>
      <c r="O3">
        <f>SUMIF('Rodda Stats to 17-18'!$A$3:$A$465,'Combined Stats - Formula'!$A3,'Rodda Stats to 17-18'!O$3:O$465)</f>
        <v>0</v>
      </c>
      <c r="P3" t="str">
        <f>IFERROR(ROUND(M3/L3,2),"")</f>
        <v/>
      </c>
      <c r="Q3">
        <f>IFERROR(ROUND((K3*6)/L3,2),0)</f>
        <v>0</v>
      </c>
      <c r="R3">
        <f>IFERROR(ROUND(M3/K3,2),0)</f>
        <v>0</v>
      </c>
      <c r="S3" s="23">
        <f>SUMIF('Rodda Stats to 17-18'!$A$3:$A$465,'Combined Stats - Formula'!$A3,'Rodda Stats to 17-18'!S$3:S$465)</f>
        <v>0</v>
      </c>
      <c r="T3">
        <f>SUMIF('Rodda Stats to 17-18'!$A$3:$A$465,'Combined Stats - Formula'!$A3,'Rodda Stats to 17-18'!T$3:T$465)</f>
        <v>0</v>
      </c>
      <c r="U3">
        <f>SUMIF('Rodda Stats to 17-18'!$A$3:$A$465,'Combined Stats - Formula'!$A3,'Rodda Stats to 17-18'!U$3:U$465)</f>
        <v>0</v>
      </c>
      <c r="V3">
        <f>SUMIF('Rodda Stats to 17-18'!$A$3:$A$465,'Combined Stats - Formula'!$A3,'Rodda Stats to 17-18'!V$3:V$465)</f>
        <v>0</v>
      </c>
    </row>
    <row r="4" spans="1:22" x14ac:dyDescent="0.25">
      <c r="A4" s="20" t="s">
        <v>555</v>
      </c>
      <c r="B4">
        <f>SUMIF('Rodda Stats to 17-18'!$A$3:$A$465,'Combined Stats - Formula'!$A4,'Rodda Stats to 17-18'!B$3:B$465)</f>
        <v>0</v>
      </c>
      <c r="C4">
        <f>SUMIF('Rodda Stats to 17-18'!$A$3:$A$465,'Combined Stats - Formula'!$A4,'Rodda Stats to 17-18'!C$3:C$465)</f>
        <v>37</v>
      </c>
      <c r="D4">
        <f>SUMIF('Rodda Stats to 17-18'!$A$3:$A$465,'Combined Stats - Formula'!$A4,'Rodda Stats to 17-18'!D$3:D$465)</f>
        <v>35</v>
      </c>
      <c r="E4">
        <f>SUMIF('Rodda Stats to 17-18'!$A$3:$A$465,'Combined Stats - Formula'!$A4,'Rodda Stats to 17-18'!E$3:E$465)</f>
        <v>279</v>
      </c>
      <c r="F4">
        <f>SUMIF('Rodda Stats to 17-18'!$A$3:$A$465,'Combined Stats - Formula'!$A4,'Rodda Stats to 17-18'!F$3:F$465)</f>
        <v>12</v>
      </c>
      <c r="G4">
        <f>SUMIF('Rodda Stats to 17-18'!$A$3:$A$465,'Combined Stats - Formula'!$A4,'Rodda Stats to 17-18'!G$3:G$465)</f>
        <v>1</v>
      </c>
      <c r="H4">
        <f>SUMIF('Rodda Stats to 17-18'!$A$3:$A$465,'Combined Stats - Formula'!$A4,'Rodda Stats to 17-18'!H$3:H$465)</f>
        <v>0</v>
      </c>
      <c r="I4" s="23">
        <f>SUMIF('Rodda Stats to 17-18'!$A$3:$A$465,'Combined Stats - Formula'!$A4,'Rodda Stats to 17-18'!I$3:I$465)</f>
        <v>50</v>
      </c>
      <c r="J4">
        <f t="shared" si="0"/>
        <v>12.13</v>
      </c>
      <c r="K4">
        <f>SUMIF('Rodda Stats to 17-18'!$A$3:$A$465,'Combined Stats - Formula'!$A4,'Rodda Stats to 17-18'!K$3:K$465)</f>
        <v>0</v>
      </c>
      <c r="L4">
        <f>SUMIF('Rodda Stats to 17-18'!$A$3:$A$465,'Combined Stats - Formula'!$A4,'Rodda Stats to 17-18'!L$3:L$465)</f>
        <v>33</v>
      </c>
      <c r="M4">
        <f>SUMIF('Rodda Stats to 17-18'!$A$3:$A$465,'Combined Stats - Formula'!$A4,'Rodda Stats to 17-18'!M$3:M$465)</f>
        <v>485</v>
      </c>
      <c r="N4">
        <f>SUMIF('Rodda Stats to 17-18'!$A$3:$A$465,'Combined Stats - Formula'!$A4,'Rodda Stats to 17-18'!N$3:N$465)</f>
        <v>0</v>
      </c>
      <c r="O4">
        <f>SUMIF('Rodda Stats to 17-18'!$A$3:$A$465,'Combined Stats - Formula'!$A4,'Rodda Stats to 17-18'!O$3:O$465)</f>
        <v>0</v>
      </c>
      <c r="P4">
        <f t="shared" ref="P4:P67" si="1">IFERROR(ROUND(M4/L4,2),"")</f>
        <v>14.7</v>
      </c>
      <c r="Q4">
        <f t="shared" ref="Q4:Q67" si="2">IFERROR(ROUND((K4*6)/L4,2),0)</f>
        <v>0</v>
      </c>
      <c r="R4">
        <f t="shared" ref="R4:R67" si="3">IFERROR(ROUND(M4/K4,2),0)</f>
        <v>0</v>
      </c>
      <c r="S4" s="23">
        <f>SUMIF('Rodda Stats to 17-18'!$A$3:$A$465,'Combined Stats - Formula'!$A4,'Rodda Stats to 17-18'!S$3:S$465)</f>
        <v>0</v>
      </c>
      <c r="T4">
        <f>SUMIF('Rodda Stats to 17-18'!$A$3:$A$465,'Combined Stats - Formula'!$A4,'Rodda Stats to 17-18'!T$3:T$465)</f>
        <v>16</v>
      </c>
      <c r="U4">
        <f>SUMIF('Rodda Stats to 17-18'!$A$3:$A$465,'Combined Stats - Formula'!$A4,'Rodda Stats to 17-18'!U$3:U$465)</f>
        <v>0</v>
      </c>
      <c r="V4">
        <f>SUMIF('Rodda Stats to 17-18'!$A$3:$A$465,'Combined Stats - Formula'!$A4,'Rodda Stats to 17-18'!V$3:V$465)</f>
        <v>0</v>
      </c>
    </row>
    <row r="5" spans="1:22" x14ac:dyDescent="0.25">
      <c r="A5" s="20" t="s">
        <v>556</v>
      </c>
      <c r="B5">
        <f>SUMIF('Rodda Stats to 17-18'!$A$3:$A$465,'Combined Stats - Formula'!$A5,'Rodda Stats to 17-18'!B$3:B$465)</f>
        <v>0</v>
      </c>
      <c r="C5">
        <f>SUMIF('Rodda Stats to 17-18'!$A$3:$A$465,'Combined Stats - Formula'!$A5,'Rodda Stats to 17-18'!C$3:C$465)</f>
        <v>28</v>
      </c>
      <c r="D5">
        <f>SUMIF('Rodda Stats to 17-18'!$A$3:$A$465,'Combined Stats - Formula'!$A5,'Rodda Stats to 17-18'!D$3:D$465)</f>
        <v>22</v>
      </c>
      <c r="E5">
        <f>SUMIF('Rodda Stats to 17-18'!$A$3:$A$465,'Combined Stats - Formula'!$A5,'Rodda Stats to 17-18'!E$3:E$465)</f>
        <v>268</v>
      </c>
      <c r="F5">
        <f>SUMIF('Rodda Stats to 17-18'!$A$3:$A$465,'Combined Stats - Formula'!$A5,'Rodda Stats to 17-18'!F$3:F$465)</f>
        <v>4</v>
      </c>
      <c r="G5">
        <f>SUMIF('Rodda Stats to 17-18'!$A$3:$A$465,'Combined Stats - Formula'!$A5,'Rodda Stats to 17-18'!G$3:G$465)</f>
        <v>1</v>
      </c>
      <c r="H5">
        <f>SUMIF('Rodda Stats to 17-18'!$A$3:$A$465,'Combined Stats - Formula'!$A5,'Rodda Stats to 17-18'!H$3:H$465)</f>
        <v>0</v>
      </c>
      <c r="I5" s="23">
        <f>SUMIF('Rodda Stats to 17-18'!$A$3:$A$465,'Combined Stats - Formula'!$A5,'Rodda Stats to 17-18'!I$3:I$465)</f>
        <v>50</v>
      </c>
      <c r="J5">
        <f t="shared" si="0"/>
        <v>14.89</v>
      </c>
      <c r="K5">
        <f>SUMIF('Rodda Stats to 17-18'!$A$3:$A$465,'Combined Stats - Formula'!$A5,'Rodda Stats to 17-18'!K$3:K$465)</f>
        <v>0</v>
      </c>
      <c r="L5">
        <f>SUMIF('Rodda Stats to 17-18'!$A$3:$A$465,'Combined Stats - Formula'!$A5,'Rodda Stats to 17-18'!L$3:L$465)</f>
        <v>51</v>
      </c>
      <c r="M5">
        <f>SUMIF('Rodda Stats to 17-18'!$A$3:$A$465,'Combined Stats - Formula'!$A5,'Rodda Stats to 17-18'!M$3:M$465)</f>
        <v>451</v>
      </c>
      <c r="N5">
        <f>SUMIF('Rodda Stats to 17-18'!$A$3:$A$465,'Combined Stats - Formula'!$A5,'Rodda Stats to 17-18'!N$3:N$465)</f>
        <v>4</v>
      </c>
      <c r="O5">
        <f>SUMIF('Rodda Stats to 17-18'!$A$3:$A$465,'Combined Stats - Formula'!$A5,'Rodda Stats to 17-18'!O$3:O$465)</f>
        <v>0</v>
      </c>
      <c r="P5">
        <f t="shared" si="1"/>
        <v>8.84</v>
      </c>
      <c r="Q5">
        <f t="shared" si="2"/>
        <v>0</v>
      </c>
      <c r="R5">
        <f t="shared" si="3"/>
        <v>0</v>
      </c>
      <c r="S5" s="23">
        <f>SUMIF('Rodda Stats to 17-18'!$A$3:$A$465,'Combined Stats - Formula'!$A5,'Rodda Stats to 17-18'!S$3:S$465)</f>
        <v>0</v>
      </c>
      <c r="T5">
        <f>SUMIF('Rodda Stats to 17-18'!$A$3:$A$465,'Combined Stats - Formula'!$A5,'Rodda Stats to 17-18'!T$3:T$465)</f>
        <v>17</v>
      </c>
      <c r="U5">
        <f>SUMIF('Rodda Stats to 17-18'!$A$3:$A$465,'Combined Stats - Formula'!$A5,'Rodda Stats to 17-18'!U$3:U$465)</f>
        <v>0</v>
      </c>
      <c r="V5">
        <f>SUMIF('Rodda Stats to 17-18'!$A$3:$A$465,'Combined Stats - Formula'!$A5,'Rodda Stats to 17-18'!V$3:V$465)</f>
        <v>0</v>
      </c>
    </row>
    <row r="6" spans="1:22" x14ac:dyDescent="0.25">
      <c r="A6" s="20" t="s">
        <v>557</v>
      </c>
      <c r="B6">
        <f>SUMIF('Rodda Stats to 17-18'!$A$3:$A$465,'Combined Stats - Formula'!$A6,'Rodda Stats to 17-18'!B$3:B$465)</f>
        <v>0</v>
      </c>
      <c r="C6">
        <f>SUMIF('Rodda Stats to 17-18'!$A$3:$A$465,'Combined Stats - Formula'!$A6,'Rodda Stats to 17-18'!C$3:C$465)</f>
        <v>14</v>
      </c>
      <c r="D6">
        <f>SUMIF('Rodda Stats to 17-18'!$A$3:$A$465,'Combined Stats - Formula'!$A6,'Rodda Stats to 17-18'!D$3:D$465)</f>
        <v>15</v>
      </c>
      <c r="E6">
        <f>SUMIF('Rodda Stats to 17-18'!$A$3:$A$465,'Combined Stats - Formula'!$A6,'Rodda Stats to 17-18'!E$3:E$465)</f>
        <v>235</v>
      </c>
      <c r="F6">
        <f>SUMIF('Rodda Stats to 17-18'!$A$3:$A$465,'Combined Stats - Formula'!$A6,'Rodda Stats to 17-18'!F$3:F$465)</f>
        <v>1</v>
      </c>
      <c r="G6">
        <f>SUMIF('Rodda Stats to 17-18'!$A$3:$A$465,'Combined Stats - Formula'!$A6,'Rodda Stats to 17-18'!G$3:G$465)</f>
        <v>0</v>
      </c>
      <c r="H6">
        <f>SUMIF('Rodda Stats to 17-18'!$A$3:$A$465,'Combined Stats - Formula'!$A6,'Rodda Stats to 17-18'!H$3:H$465)</f>
        <v>0</v>
      </c>
      <c r="I6" s="23">
        <f>SUMIF('Rodda Stats to 17-18'!$A$3:$A$465,'Combined Stats - Formula'!$A6,'Rodda Stats to 17-18'!I$3:I$465)</f>
        <v>38</v>
      </c>
      <c r="J6">
        <f t="shared" si="0"/>
        <v>16.79</v>
      </c>
      <c r="K6">
        <f>SUMIF('Rodda Stats to 17-18'!$A$3:$A$465,'Combined Stats - Formula'!$A6,'Rodda Stats to 17-18'!K$3:K$465)</f>
        <v>0</v>
      </c>
      <c r="L6">
        <f>SUMIF('Rodda Stats to 17-18'!$A$3:$A$465,'Combined Stats - Formula'!$A6,'Rodda Stats to 17-18'!L$3:L$465)</f>
        <v>1</v>
      </c>
      <c r="M6">
        <f>SUMIF('Rodda Stats to 17-18'!$A$3:$A$465,'Combined Stats - Formula'!$A6,'Rodda Stats to 17-18'!M$3:M$465)</f>
        <v>2</v>
      </c>
      <c r="N6">
        <f>SUMIF('Rodda Stats to 17-18'!$A$3:$A$465,'Combined Stats - Formula'!$A6,'Rodda Stats to 17-18'!N$3:N$465)</f>
        <v>0</v>
      </c>
      <c r="O6">
        <f>SUMIF('Rodda Stats to 17-18'!$A$3:$A$465,'Combined Stats - Formula'!$A6,'Rodda Stats to 17-18'!O$3:O$465)</f>
        <v>0</v>
      </c>
      <c r="P6">
        <f t="shared" si="1"/>
        <v>2</v>
      </c>
      <c r="Q6">
        <f t="shared" si="2"/>
        <v>0</v>
      </c>
      <c r="R6">
        <f t="shared" si="3"/>
        <v>0</v>
      </c>
      <c r="S6" s="23">
        <f>SUMIF('Rodda Stats to 17-18'!$A$3:$A$465,'Combined Stats - Formula'!$A6,'Rodda Stats to 17-18'!S$3:S$465)</f>
        <v>0</v>
      </c>
      <c r="T6">
        <f>SUMIF('Rodda Stats to 17-18'!$A$3:$A$465,'Combined Stats - Formula'!$A6,'Rodda Stats to 17-18'!T$3:T$465)</f>
        <v>4</v>
      </c>
      <c r="U6">
        <f>SUMIF('Rodda Stats to 17-18'!$A$3:$A$465,'Combined Stats - Formula'!$A6,'Rodda Stats to 17-18'!U$3:U$465)</f>
        <v>0</v>
      </c>
      <c r="V6">
        <f>SUMIF('Rodda Stats to 17-18'!$A$3:$A$465,'Combined Stats - Formula'!$A6,'Rodda Stats to 17-18'!V$3:V$465)</f>
        <v>0</v>
      </c>
    </row>
    <row r="7" spans="1:22" x14ac:dyDescent="0.25">
      <c r="A7" s="20" t="s">
        <v>558</v>
      </c>
      <c r="B7">
        <f>SUMIF('Rodda Stats to 17-18'!$A$3:$A$465,'Combined Stats - Formula'!$A7,'Rodda Stats to 17-18'!B$3:B$465)</f>
        <v>0</v>
      </c>
      <c r="C7">
        <f>SUMIF('Rodda Stats to 17-18'!$A$3:$A$465,'Combined Stats - Formula'!$A7,'Rodda Stats to 17-18'!C$3:C$465)</f>
        <v>100</v>
      </c>
      <c r="D7">
        <f>SUMIF('Rodda Stats to 17-18'!$A$3:$A$465,'Combined Stats - Formula'!$A7,'Rodda Stats to 17-18'!D$3:D$465)</f>
        <v>99</v>
      </c>
      <c r="E7">
        <f>SUMIF('Rodda Stats to 17-18'!$A$3:$A$465,'Combined Stats - Formula'!$A7,'Rodda Stats to 17-18'!E$3:E$465)</f>
        <v>995</v>
      </c>
      <c r="F7">
        <f>SUMIF('Rodda Stats to 17-18'!$A$3:$A$465,'Combined Stats - Formula'!$A7,'Rodda Stats to 17-18'!F$3:F$465)</f>
        <v>20</v>
      </c>
      <c r="G7">
        <f>SUMIF('Rodda Stats to 17-18'!$A$3:$A$465,'Combined Stats - Formula'!$A7,'Rodda Stats to 17-18'!G$3:G$465)</f>
        <v>0</v>
      </c>
      <c r="H7">
        <f>SUMIF('Rodda Stats to 17-18'!$A$3:$A$465,'Combined Stats - Formula'!$A7,'Rodda Stats to 17-18'!H$3:H$465)</f>
        <v>0</v>
      </c>
      <c r="I7" s="23">
        <f>SUMIF('Rodda Stats to 17-18'!$A$3:$A$465,'Combined Stats - Formula'!$A7,'Rodda Stats to 17-18'!I$3:I$465)</f>
        <v>43.1</v>
      </c>
      <c r="J7">
        <f t="shared" si="0"/>
        <v>12.59</v>
      </c>
      <c r="K7">
        <f>SUMIF('Rodda Stats to 17-18'!$A$3:$A$465,'Combined Stats - Formula'!$A7,'Rodda Stats to 17-18'!K$3:K$465)</f>
        <v>0</v>
      </c>
      <c r="L7">
        <f>SUMIF('Rodda Stats to 17-18'!$A$3:$A$465,'Combined Stats - Formula'!$A7,'Rodda Stats to 17-18'!L$3:L$465)</f>
        <v>190</v>
      </c>
      <c r="M7">
        <f>SUMIF('Rodda Stats to 17-18'!$A$3:$A$465,'Combined Stats - Formula'!$A7,'Rodda Stats to 17-18'!M$3:M$465)</f>
        <v>4337</v>
      </c>
      <c r="N7">
        <f>SUMIF('Rodda Stats to 17-18'!$A$3:$A$465,'Combined Stats - Formula'!$A7,'Rodda Stats to 17-18'!N$3:N$465)</f>
        <v>7</v>
      </c>
      <c r="O7">
        <f>SUMIF('Rodda Stats to 17-18'!$A$3:$A$465,'Combined Stats - Formula'!$A7,'Rodda Stats to 17-18'!O$3:O$465)</f>
        <v>0</v>
      </c>
      <c r="P7">
        <f t="shared" si="1"/>
        <v>22.83</v>
      </c>
      <c r="Q7">
        <f t="shared" si="2"/>
        <v>0</v>
      </c>
      <c r="R7">
        <f t="shared" si="3"/>
        <v>0</v>
      </c>
      <c r="S7" s="23">
        <f>SUMIF('Rodda Stats to 17-18'!$A$3:$A$465,'Combined Stats - Formula'!$A7,'Rodda Stats to 17-18'!S$3:S$465)</f>
        <v>0</v>
      </c>
      <c r="T7">
        <f>SUMIF('Rodda Stats to 17-18'!$A$3:$A$465,'Combined Stats - Formula'!$A7,'Rodda Stats to 17-18'!T$3:T$465)</f>
        <v>47</v>
      </c>
      <c r="U7">
        <f>SUMIF('Rodda Stats to 17-18'!$A$3:$A$465,'Combined Stats - Formula'!$A7,'Rodda Stats to 17-18'!U$3:U$465)</f>
        <v>0</v>
      </c>
      <c r="V7">
        <f>SUMIF('Rodda Stats to 17-18'!$A$3:$A$465,'Combined Stats - Formula'!$A7,'Rodda Stats to 17-18'!V$3:V$465)</f>
        <v>0</v>
      </c>
    </row>
    <row r="8" spans="1:22" x14ac:dyDescent="0.25">
      <c r="A8" s="20" t="s">
        <v>559</v>
      </c>
      <c r="B8">
        <f>SUMIF('Rodda Stats to 17-18'!$A$3:$A$465,'Combined Stats - Formula'!$A8,'Rodda Stats to 17-18'!B$3:B$465)</f>
        <v>0</v>
      </c>
      <c r="C8">
        <f>SUMIF('Rodda Stats to 17-18'!$A$3:$A$465,'Combined Stats - Formula'!$A8,'Rodda Stats to 17-18'!C$3:C$465)</f>
        <v>8</v>
      </c>
      <c r="D8">
        <f>SUMIF('Rodda Stats to 17-18'!$A$3:$A$465,'Combined Stats - Formula'!$A8,'Rodda Stats to 17-18'!D$3:D$465)</f>
        <v>7</v>
      </c>
      <c r="E8">
        <f>SUMIF('Rodda Stats to 17-18'!$A$3:$A$465,'Combined Stats - Formula'!$A8,'Rodda Stats to 17-18'!E$3:E$465)</f>
        <v>39</v>
      </c>
      <c r="F8">
        <f>SUMIF('Rodda Stats to 17-18'!$A$3:$A$465,'Combined Stats - Formula'!$A8,'Rodda Stats to 17-18'!F$3:F$465)</f>
        <v>0</v>
      </c>
      <c r="G8">
        <f>SUMIF('Rodda Stats to 17-18'!$A$3:$A$465,'Combined Stats - Formula'!$A8,'Rodda Stats to 17-18'!G$3:G$465)</f>
        <v>0</v>
      </c>
      <c r="H8">
        <f>SUMIF('Rodda Stats to 17-18'!$A$3:$A$465,'Combined Stats - Formula'!$A8,'Rodda Stats to 17-18'!H$3:H$465)</f>
        <v>0</v>
      </c>
      <c r="I8" s="23">
        <f>SUMIF('Rodda Stats to 17-18'!$A$3:$A$465,'Combined Stats - Formula'!$A8,'Rodda Stats to 17-18'!I$3:I$465)</f>
        <v>18</v>
      </c>
      <c r="J8">
        <f t="shared" si="0"/>
        <v>5.57</v>
      </c>
      <c r="K8">
        <f>SUMIF('Rodda Stats to 17-18'!$A$3:$A$465,'Combined Stats - Formula'!$A8,'Rodda Stats to 17-18'!K$3:K$465)</f>
        <v>0</v>
      </c>
      <c r="L8">
        <f>SUMIF('Rodda Stats to 17-18'!$A$3:$A$465,'Combined Stats - Formula'!$A8,'Rodda Stats to 17-18'!L$3:L$465)</f>
        <v>11</v>
      </c>
      <c r="M8">
        <f>SUMIF('Rodda Stats to 17-18'!$A$3:$A$465,'Combined Stats - Formula'!$A8,'Rodda Stats to 17-18'!M$3:M$465)</f>
        <v>325</v>
      </c>
      <c r="N8">
        <f>SUMIF('Rodda Stats to 17-18'!$A$3:$A$465,'Combined Stats - Formula'!$A8,'Rodda Stats to 17-18'!N$3:N$465)</f>
        <v>0</v>
      </c>
      <c r="O8">
        <f>SUMIF('Rodda Stats to 17-18'!$A$3:$A$465,'Combined Stats - Formula'!$A8,'Rodda Stats to 17-18'!O$3:O$465)</f>
        <v>0</v>
      </c>
      <c r="P8">
        <f t="shared" si="1"/>
        <v>29.55</v>
      </c>
      <c r="Q8">
        <f t="shared" si="2"/>
        <v>0</v>
      </c>
      <c r="R8">
        <f t="shared" si="3"/>
        <v>0</v>
      </c>
      <c r="S8" s="23">
        <f>SUMIF('Rodda Stats to 17-18'!$A$3:$A$465,'Combined Stats - Formula'!$A8,'Rodda Stats to 17-18'!S$3:S$465)</f>
        <v>0</v>
      </c>
      <c r="T8">
        <f>SUMIF('Rodda Stats to 17-18'!$A$3:$A$465,'Combined Stats - Formula'!$A8,'Rodda Stats to 17-18'!T$3:T$465)</f>
        <v>2</v>
      </c>
      <c r="U8">
        <f>SUMIF('Rodda Stats to 17-18'!$A$3:$A$465,'Combined Stats - Formula'!$A8,'Rodda Stats to 17-18'!U$3:U$465)</f>
        <v>0</v>
      </c>
      <c r="V8">
        <f>SUMIF('Rodda Stats to 17-18'!$A$3:$A$465,'Combined Stats - Formula'!$A8,'Rodda Stats to 17-18'!V$3:V$465)</f>
        <v>0</v>
      </c>
    </row>
    <row r="9" spans="1:22" x14ac:dyDescent="0.25">
      <c r="A9" s="20" t="s">
        <v>560</v>
      </c>
      <c r="B9">
        <f>SUMIF('Rodda Stats to 17-18'!$A$3:$A$465,'Combined Stats - Formula'!$A9,'Rodda Stats to 17-18'!B$3:B$465)</f>
        <v>0</v>
      </c>
      <c r="C9">
        <f>SUMIF('Rodda Stats to 17-18'!$A$3:$A$465,'Combined Stats - Formula'!$A9,'Rodda Stats to 17-18'!C$3:C$465)</f>
        <v>32</v>
      </c>
      <c r="D9">
        <f>SUMIF('Rodda Stats to 17-18'!$A$3:$A$465,'Combined Stats - Formula'!$A9,'Rodda Stats to 17-18'!D$3:D$465)</f>
        <v>38</v>
      </c>
      <c r="E9">
        <f>SUMIF('Rodda Stats to 17-18'!$A$3:$A$465,'Combined Stats - Formula'!$A9,'Rodda Stats to 17-18'!E$3:E$465)</f>
        <v>981</v>
      </c>
      <c r="F9">
        <f>SUMIF('Rodda Stats to 17-18'!$A$3:$A$465,'Combined Stats - Formula'!$A9,'Rodda Stats to 17-18'!F$3:F$465)</f>
        <v>1</v>
      </c>
      <c r="G9">
        <f>SUMIF('Rodda Stats to 17-18'!$A$3:$A$465,'Combined Stats - Formula'!$A9,'Rodda Stats to 17-18'!G$3:G$465)</f>
        <v>4</v>
      </c>
      <c r="H9">
        <f>SUMIF('Rodda Stats to 17-18'!$A$3:$A$465,'Combined Stats - Formula'!$A9,'Rodda Stats to 17-18'!H$3:H$465)</f>
        <v>1</v>
      </c>
      <c r="I9" s="23">
        <f>SUMIF('Rodda Stats to 17-18'!$A$3:$A$465,'Combined Stats - Formula'!$A9,'Rodda Stats to 17-18'!I$3:I$465)</f>
        <v>108</v>
      </c>
      <c r="J9">
        <f t="shared" si="0"/>
        <v>26.51</v>
      </c>
      <c r="K9">
        <f>SUMIF('Rodda Stats to 17-18'!$A$3:$A$465,'Combined Stats - Formula'!$A9,'Rodda Stats to 17-18'!K$3:K$465)</f>
        <v>0</v>
      </c>
      <c r="L9">
        <f>SUMIF('Rodda Stats to 17-18'!$A$3:$A$465,'Combined Stats - Formula'!$A9,'Rodda Stats to 17-18'!L$3:L$465)</f>
        <v>6</v>
      </c>
      <c r="M9">
        <f>SUMIF('Rodda Stats to 17-18'!$A$3:$A$465,'Combined Stats - Formula'!$A9,'Rodda Stats to 17-18'!M$3:M$465)</f>
        <v>86</v>
      </c>
      <c r="N9">
        <f>SUMIF('Rodda Stats to 17-18'!$A$3:$A$465,'Combined Stats - Formula'!$A9,'Rodda Stats to 17-18'!N$3:N$465)</f>
        <v>0</v>
      </c>
      <c r="O9">
        <f>SUMIF('Rodda Stats to 17-18'!$A$3:$A$465,'Combined Stats - Formula'!$A9,'Rodda Stats to 17-18'!O$3:O$465)</f>
        <v>0</v>
      </c>
      <c r="P9">
        <f t="shared" si="1"/>
        <v>14.33</v>
      </c>
      <c r="Q9">
        <f t="shared" si="2"/>
        <v>0</v>
      </c>
      <c r="R9">
        <f t="shared" si="3"/>
        <v>0</v>
      </c>
      <c r="S9" s="23">
        <f>SUMIF('Rodda Stats to 17-18'!$A$3:$A$465,'Combined Stats - Formula'!$A9,'Rodda Stats to 17-18'!S$3:S$465)</f>
        <v>0</v>
      </c>
      <c r="T9">
        <f>SUMIF('Rodda Stats to 17-18'!$A$3:$A$465,'Combined Stats - Formula'!$A9,'Rodda Stats to 17-18'!T$3:T$465)</f>
        <v>15</v>
      </c>
      <c r="U9">
        <f>SUMIF('Rodda Stats to 17-18'!$A$3:$A$465,'Combined Stats - Formula'!$A9,'Rodda Stats to 17-18'!U$3:U$465)</f>
        <v>0</v>
      </c>
      <c r="V9">
        <f>SUMIF('Rodda Stats to 17-18'!$A$3:$A$465,'Combined Stats - Formula'!$A9,'Rodda Stats to 17-18'!V$3:V$465)</f>
        <v>0</v>
      </c>
    </row>
    <row r="10" spans="1:22" x14ac:dyDescent="0.25">
      <c r="A10" s="20" t="s">
        <v>561</v>
      </c>
      <c r="B10">
        <f>SUMIF('Rodda Stats to 17-18'!$A$3:$A$465,'Combined Stats - Formula'!$A10,'Rodda Stats to 17-18'!B$3:B$465)</f>
        <v>0</v>
      </c>
      <c r="C10">
        <f>SUMIF('Rodda Stats to 17-18'!$A$3:$A$465,'Combined Stats - Formula'!$A10,'Rodda Stats to 17-18'!C$3:C$465)</f>
        <v>11</v>
      </c>
      <c r="D10">
        <f>SUMIF('Rodda Stats to 17-18'!$A$3:$A$465,'Combined Stats - Formula'!$A10,'Rodda Stats to 17-18'!D$3:D$465)</f>
        <v>8</v>
      </c>
      <c r="E10">
        <f>SUMIF('Rodda Stats to 17-18'!$A$3:$A$465,'Combined Stats - Formula'!$A10,'Rodda Stats to 17-18'!E$3:E$465)</f>
        <v>33</v>
      </c>
      <c r="F10">
        <f>SUMIF('Rodda Stats to 17-18'!$A$3:$A$465,'Combined Stats - Formula'!$A10,'Rodda Stats to 17-18'!F$3:F$465)</f>
        <v>6</v>
      </c>
      <c r="G10">
        <f>SUMIF('Rodda Stats to 17-18'!$A$3:$A$465,'Combined Stats - Formula'!$A10,'Rodda Stats to 17-18'!G$3:G$465)</f>
        <v>0</v>
      </c>
      <c r="H10">
        <f>SUMIF('Rodda Stats to 17-18'!$A$3:$A$465,'Combined Stats - Formula'!$A10,'Rodda Stats to 17-18'!H$3:H$465)</f>
        <v>0</v>
      </c>
      <c r="I10" s="23">
        <f>SUMIF('Rodda Stats to 17-18'!$A$3:$A$465,'Combined Stats - Formula'!$A10,'Rodda Stats to 17-18'!I$3:I$465)</f>
        <v>20</v>
      </c>
      <c r="J10">
        <f t="shared" si="0"/>
        <v>16.5</v>
      </c>
      <c r="K10">
        <f>SUMIF('Rodda Stats to 17-18'!$A$3:$A$465,'Combined Stats - Formula'!$A10,'Rodda Stats to 17-18'!K$3:K$465)</f>
        <v>0</v>
      </c>
      <c r="L10">
        <f>SUMIF('Rodda Stats to 17-18'!$A$3:$A$465,'Combined Stats - Formula'!$A10,'Rodda Stats to 17-18'!L$3:L$465)</f>
        <v>8</v>
      </c>
      <c r="M10">
        <f>SUMIF('Rodda Stats to 17-18'!$A$3:$A$465,'Combined Stats - Formula'!$A10,'Rodda Stats to 17-18'!M$3:M$465)</f>
        <v>251</v>
      </c>
      <c r="N10">
        <f>SUMIF('Rodda Stats to 17-18'!$A$3:$A$465,'Combined Stats - Formula'!$A10,'Rodda Stats to 17-18'!N$3:N$465)</f>
        <v>0</v>
      </c>
      <c r="O10">
        <f>SUMIF('Rodda Stats to 17-18'!$A$3:$A$465,'Combined Stats - Formula'!$A10,'Rodda Stats to 17-18'!O$3:O$465)</f>
        <v>0</v>
      </c>
      <c r="P10">
        <f t="shared" si="1"/>
        <v>31.38</v>
      </c>
      <c r="Q10">
        <f t="shared" si="2"/>
        <v>0</v>
      </c>
      <c r="R10">
        <f t="shared" si="3"/>
        <v>0</v>
      </c>
      <c r="S10" s="23">
        <f>SUMIF('Rodda Stats to 17-18'!$A$3:$A$465,'Combined Stats - Formula'!$A10,'Rodda Stats to 17-18'!S$3:S$465)</f>
        <v>0</v>
      </c>
      <c r="T10">
        <f>SUMIF('Rodda Stats to 17-18'!$A$3:$A$465,'Combined Stats - Formula'!$A10,'Rodda Stats to 17-18'!T$3:T$465)</f>
        <v>4</v>
      </c>
      <c r="U10">
        <f>SUMIF('Rodda Stats to 17-18'!$A$3:$A$465,'Combined Stats - Formula'!$A10,'Rodda Stats to 17-18'!U$3:U$465)</f>
        <v>0</v>
      </c>
      <c r="V10">
        <f>SUMIF('Rodda Stats to 17-18'!$A$3:$A$465,'Combined Stats - Formula'!$A10,'Rodda Stats to 17-18'!V$3:V$465)</f>
        <v>0</v>
      </c>
    </row>
    <row r="11" spans="1:22" x14ac:dyDescent="0.25">
      <c r="A11" s="20" t="s">
        <v>562</v>
      </c>
      <c r="B11">
        <f>SUMIF('Rodda Stats to 17-18'!$A$3:$A$465,'Combined Stats - Formula'!$A11,'Rodda Stats to 17-18'!B$3:B$465)</f>
        <v>0</v>
      </c>
      <c r="C11">
        <f>SUMIF('Rodda Stats to 17-18'!$A$3:$A$465,'Combined Stats - Formula'!$A11,'Rodda Stats to 17-18'!C$3:C$465)</f>
        <v>313</v>
      </c>
      <c r="D11">
        <f>SUMIF('Rodda Stats to 17-18'!$A$3:$A$465,'Combined Stats - Formula'!$A11,'Rodda Stats to 17-18'!D$3:D$465)</f>
        <v>314</v>
      </c>
      <c r="E11">
        <f>SUMIF('Rodda Stats to 17-18'!$A$3:$A$465,'Combined Stats - Formula'!$A11,'Rodda Stats to 17-18'!E$3:E$465)</f>
        <v>6623</v>
      </c>
      <c r="F11">
        <f>SUMIF('Rodda Stats to 17-18'!$A$3:$A$465,'Combined Stats - Formula'!$A11,'Rodda Stats to 17-18'!F$3:F$465)</f>
        <v>70</v>
      </c>
      <c r="G11">
        <f>SUMIF('Rodda Stats to 17-18'!$A$3:$A$465,'Combined Stats - Formula'!$A11,'Rodda Stats to 17-18'!G$3:G$465)</f>
        <v>33</v>
      </c>
      <c r="H11">
        <f>SUMIF('Rodda Stats to 17-18'!$A$3:$A$465,'Combined Stats - Formula'!$A11,'Rodda Stats to 17-18'!H$3:H$465)</f>
        <v>4</v>
      </c>
      <c r="I11" s="23">
        <f>SUMIF('Rodda Stats to 17-18'!$A$3:$A$465,'Combined Stats - Formula'!$A11,'Rodda Stats to 17-18'!I$3:I$465)</f>
        <v>125</v>
      </c>
      <c r="J11">
        <f t="shared" si="0"/>
        <v>27.14</v>
      </c>
      <c r="K11">
        <f>SUMIF('Rodda Stats to 17-18'!$A$3:$A$465,'Combined Stats - Formula'!$A11,'Rodda Stats to 17-18'!K$3:K$465)</f>
        <v>0</v>
      </c>
      <c r="L11">
        <f>SUMIF('Rodda Stats to 17-18'!$A$3:$A$465,'Combined Stats - Formula'!$A11,'Rodda Stats to 17-18'!L$3:L$465)</f>
        <v>613</v>
      </c>
      <c r="M11">
        <f>SUMIF('Rodda Stats to 17-18'!$A$3:$A$465,'Combined Stats - Formula'!$A11,'Rodda Stats to 17-18'!M$3:M$465)</f>
        <v>8074</v>
      </c>
      <c r="N11">
        <f>SUMIF('Rodda Stats to 17-18'!$A$3:$A$465,'Combined Stats - Formula'!$A11,'Rodda Stats to 17-18'!N$3:N$465)</f>
        <v>29</v>
      </c>
      <c r="O11">
        <f>SUMIF('Rodda Stats to 17-18'!$A$3:$A$465,'Combined Stats - Formula'!$A11,'Rodda Stats to 17-18'!O$3:O$465)</f>
        <v>2</v>
      </c>
      <c r="P11">
        <f t="shared" si="1"/>
        <v>13.17</v>
      </c>
      <c r="Q11">
        <f t="shared" si="2"/>
        <v>0</v>
      </c>
      <c r="R11">
        <f t="shared" si="3"/>
        <v>0</v>
      </c>
      <c r="S11" s="23">
        <f>SUMIF('Rodda Stats to 17-18'!$A$3:$A$465,'Combined Stats - Formula'!$A11,'Rodda Stats to 17-18'!S$3:S$465)</f>
        <v>0</v>
      </c>
      <c r="T11">
        <f>SUMIF('Rodda Stats to 17-18'!$A$3:$A$465,'Combined Stats - Formula'!$A11,'Rodda Stats to 17-18'!T$3:T$465)</f>
        <v>165</v>
      </c>
      <c r="U11">
        <f>SUMIF('Rodda Stats to 17-18'!$A$3:$A$465,'Combined Stats - Formula'!$A11,'Rodda Stats to 17-18'!U$3:U$465)</f>
        <v>0</v>
      </c>
      <c r="V11">
        <f>SUMIF('Rodda Stats to 17-18'!$A$3:$A$465,'Combined Stats - Formula'!$A11,'Rodda Stats to 17-18'!V$3:V$465)</f>
        <v>2</v>
      </c>
    </row>
    <row r="12" spans="1:22" x14ac:dyDescent="0.25">
      <c r="A12" s="20" t="s">
        <v>563</v>
      </c>
      <c r="B12">
        <f>SUMIF('Rodda Stats to 17-18'!$A$3:$A$465,'Combined Stats - Formula'!$A12,'Rodda Stats to 17-18'!B$3:B$465)</f>
        <v>0</v>
      </c>
      <c r="C12">
        <f>SUMIF('Rodda Stats to 17-18'!$A$3:$A$465,'Combined Stats - Formula'!$A12,'Rodda Stats to 17-18'!C$3:C$465)</f>
        <v>26</v>
      </c>
      <c r="D12">
        <f>SUMIF('Rodda Stats to 17-18'!$A$3:$A$465,'Combined Stats - Formula'!$A12,'Rodda Stats to 17-18'!D$3:D$465)</f>
        <v>32</v>
      </c>
      <c r="E12">
        <f>SUMIF('Rodda Stats to 17-18'!$A$3:$A$465,'Combined Stats - Formula'!$A12,'Rodda Stats to 17-18'!E$3:E$465)</f>
        <v>342</v>
      </c>
      <c r="F12">
        <f>SUMIF('Rodda Stats to 17-18'!$A$3:$A$465,'Combined Stats - Formula'!$A12,'Rodda Stats to 17-18'!F$3:F$465)</f>
        <v>2</v>
      </c>
      <c r="G12">
        <f>SUMIF('Rodda Stats to 17-18'!$A$3:$A$465,'Combined Stats - Formula'!$A12,'Rodda Stats to 17-18'!G$3:G$465)</f>
        <v>0</v>
      </c>
      <c r="H12">
        <f>SUMIF('Rodda Stats to 17-18'!$A$3:$A$465,'Combined Stats - Formula'!$A12,'Rodda Stats to 17-18'!H$3:H$465)</f>
        <v>0</v>
      </c>
      <c r="I12" s="23">
        <f>SUMIF('Rodda Stats to 17-18'!$A$3:$A$465,'Combined Stats - Formula'!$A12,'Rodda Stats to 17-18'!I$3:I$465)</f>
        <v>39</v>
      </c>
      <c r="J12">
        <f t="shared" si="0"/>
        <v>11.4</v>
      </c>
      <c r="K12">
        <f>SUMIF('Rodda Stats to 17-18'!$A$3:$A$465,'Combined Stats - Formula'!$A12,'Rodda Stats to 17-18'!K$3:K$465)</f>
        <v>0</v>
      </c>
      <c r="L12">
        <f>SUMIF('Rodda Stats to 17-18'!$A$3:$A$465,'Combined Stats - Formula'!$A12,'Rodda Stats to 17-18'!L$3:L$465)</f>
        <v>0</v>
      </c>
      <c r="M12">
        <f>SUMIF('Rodda Stats to 17-18'!$A$3:$A$465,'Combined Stats - Formula'!$A12,'Rodda Stats to 17-18'!M$3:M$465)</f>
        <v>0</v>
      </c>
      <c r="N12">
        <f>SUMIF('Rodda Stats to 17-18'!$A$3:$A$465,'Combined Stats - Formula'!$A12,'Rodda Stats to 17-18'!N$3:N$465)</f>
        <v>0</v>
      </c>
      <c r="O12">
        <f>SUMIF('Rodda Stats to 17-18'!$A$3:$A$465,'Combined Stats - Formula'!$A12,'Rodda Stats to 17-18'!O$3:O$465)</f>
        <v>0</v>
      </c>
      <c r="P12" t="str">
        <f t="shared" si="1"/>
        <v/>
      </c>
      <c r="Q12">
        <f t="shared" si="2"/>
        <v>0</v>
      </c>
      <c r="R12">
        <f t="shared" si="3"/>
        <v>0</v>
      </c>
      <c r="S12" s="23">
        <f>SUMIF('Rodda Stats to 17-18'!$A$3:$A$465,'Combined Stats - Formula'!$A12,'Rodda Stats to 17-18'!S$3:S$465)</f>
        <v>0</v>
      </c>
      <c r="T12">
        <f>SUMIF('Rodda Stats to 17-18'!$A$3:$A$465,'Combined Stats - Formula'!$A12,'Rodda Stats to 17-18'!T$3:T$465)</f>
        <v>11</v>
      </c>
      <c r="U12">
        <f>SUMIF('Rodda Stats to 17-18'!$A$3:$A$465,'Combined Stats - Formula'!$A12,'Rodda Stats to 17-18'!U$3:U$465)</f>
        <v>0</v>
      </c>
      <c r="V12">
        <f>SUMIF('Rodda Stats to 17-18'!$A$3:$A$465,'Combined Stats - Formula'!$A12,'Rodda Stats to 17-18'!V$3:V$465)</f>
        <v>0</v>
      </c>
    </row>
    <row r="13" spans="1:22" x14ac:dyDescent="0.25">
      <c r="A13" s="20" t="s">
        <v>564</v>
      </c>
      <c r="B13">
        <f>SUMIF('Rodda Stats to 17-18'!$A$3:$A$465,'Combined Stats - Formula'!$A13,'Rodda Stats to 17-18'!B$3:B$465)</f>
        <v>0</v>
      </c>
      <c r="C13">
        <f>SUMIF('Rodda Stats to 17-18'!$A$3:$A$465,'Combined Stats - Formula'!$A13,'Rodda Stats to 17-18'!C$3:C$465)</f>
        <v>13</v>
      </c>
      <c r="D13">
        <f>SUMIF('Rodda Stats to 17-18'!$A$3:$A$465,'Combined Stats - Formula'!$A13,'Rodda Stats to 17-18'!D$3:D$465)</f>
        <v>14</v>
      </c>
      <c r="E13">
        <f>SUMIF('Rodda Stats to 17-18'!$A$3:$A$465,'Combined Stats - Formula'!$A13,'Rodda Stats to 17-18'!E$3:E$465)</f>
        <v>177</v>
      </c>
      <c r="F13">
        <f>SUMIF('Rodda Stats to 17-18'!$A$3:$A$465,'Combined Stats - Formula'!$A13,'Rodda Stats to 17-18'!F$3:F$465)</f>
        <v>0</v>
      </c>
      <c r="G13">
        <f>SUMIF('Rodda Stats to 17-18'!$A$3:$A$465,'Combined Stats - Formula'!$A13,'Rodda Stats to 17-18'!G$3:G$465)</f>
        <v>1</v>
      </c>
      <c r="H13">
        <f>SUMIF('Rodda Stats to 17-18'!$A$3:$A$465,'Combined Stats - Formula'!$A13,'Rodda Stats to 17-18'!H$3:H$465)</f>
        <v>0</v>
      </c>
      <c r="I13" s="23">
        <f>SUMIF('Rodda Stats to 17-18'!$A$3:$A$465,'Combined Stats - Formula'!$A13,'Rodda Stats to 17-18'!I$3:I$465)</f>
        <v>63</v>
      </c>
      <c r="J13">
        <f t="shared" si="0"/>
        <v>12.64</v>
      </c>
      <c r="K13">
        <f>SUMIF('Rodda Stats to 17-18'!$A$3:$A$465,'Combined Stats - Formula'!$A13,'Rodda Stats to 17-18'!K$3:K$465)</f>
        <v>0</v>
      </c>
      <c r="L13">
        <f>SUMIF('Rodda Stats to 17-18'!$A$3:$A$465,'Combined Stats - Formula'!$A13,'Rodda Stats to 17-18'!L$3:L$465)</f>
        <v>1</v>
      </c>
      <c r="M13">
        <f>SUMIF('Rodda Stats to 17-18'!$A$3:$A$465,'Combined Stats - Formula'!$A13,'Rodda Stats to 17-18'!M$3:M$465)</f>
        <v>144</v>
      </c>
      <c r="N13">
        <f>SUMIF('Rodda Stats to 17-18'!$A$3:$A$465,'Combined Stats - Formula'!$A13,'Rodda Stats to 17-18'!N$3:N$465)</f>
        <v>0</v>
      </c>
      <c r="O13">
        <f>SUMIF('Rodda Stats to 17-18'!$A$3:$A$465,'Combined Stats - Formula'!$A13,'Rodda Stats to 17-18'!O$3:O$465)</f>
        <v>0</v>
      </c>
      <c r="P13">
        <f t="shared" si="1"/>
        <v>144</v>
      </c>
      <c r="Q13">
        <f t="shared" si="2"/>
        <v>0</v>
      </c>
      <c r="R13">
        <f t="shared" si="3"/>
        <v>0</v>
      </c>
      <c r="S13" s="23">
        <f>SUMIF('Rodda Stats to 17-18'!$A$3:$A$465,'Combined Stats - Formula'!$A13,'Rodda Stats to 17-18'!S$3:S$465)</f>
        <v>0</v>
      </c>
      <c r="T13">
        <f>SUMIF('Rodda Stats to 17-18'!$A$3:$A$465,'Combined Stats - Formula'!$A13,'Rodda Stats to 17-18'!T$3:T$465)</f>
        <v>5</v>
      </c>
      <c r="U13">
        <f>SUMIF('Rodda Stats to 17-18'!$A$3:$A$465,'Combined Stats - Formula'!$A13,'Rodda Stats to 17-18'!U$3:U$465)</f>
        <v>0</v>
      </c>
      <c r="V13">
        <f>SUMIF('Rodda Stats to 17-18'!$A$3:$A$465,'Combined Stats - Formula'!$A13,'Rodda Stats to 17-18'!V$3:V$465)</f>
        <v>0</v>
      </c>
    </row>
    <row r="14" spans="1:22" x14ac:dyDescent="0.25">
      <c r="A14" s="20" t="s">
        <v>565</v>
      </c>
      <c r="B14">
        <f>SUMIF('Rodda Stats to 17-18'!$A$3:$A$465,'Combined Stats - Formula'!$A14,'Rodda Stats to 17-18'!B$3:B$465)</f>
        <v>0</v>
      </c>
      <c r="C14">
        <f>SUMIF('Rodda Stats to 17-18'!$A$3:$A$465,'Combined Stats - Formula'!$A14,'Rodda Stats to 17-18'!C$3:C$465)</f>
        <v>11</v>
      </c>
      <c r="D14">
        <f>SUMIF('Rodda Stats to 17-18'!$A$3:$A$465,'Combined Stats - Formula'!$A14,'Rodda Stats to 17-18'!D$3:D$465)</f>
        <v>13</v>
      </c>
      <c r="E14">
        <f>SUMIF('Rodda Stats to 17-18'!$A$3:$A$465,'Combined Stats - Formula'!$A14,'Rodda Stats to 17-18'!E$3:E$465)</f>
        <v>216</v>
      </c>
      <c r="F14">
        <f>SUMIF('Rodda Stats to 17-18'!$A$3:$A$465,'Combined Stats - Formula'!$A14,'Rodda Stats to 17-18'!F$3:F$465)</f>
        <v>4</v>
      </c>
      <c r="G14">
        <f>SUMIF('Rodda Stats to 17-18'!$A$3:$A$465,'Combined Stats - Formula'!$A14,'Rodda Stats to 17-18'!G$3:G$465)</f>
        <v>0</v>
      </c>
      <c r="H14">
        <f>SUMIF('Rodda Stats to 17-18'!$A$3:$A$465,'Combined Stats - Formula'!$A14,'Rodda Stats to 17-18'!H$3:H$465)</f>
        <v>0</v>
      </c>
      <c r="I14" s="23">
        <f>SUMIF('Rodda Stats to 17-18'!$A$3:$A$465,'Combined Stats - Formula'!$A14,'Rodda Stats to 17-18'!I$3:I$465)</f>
        <v>48</v>
      </c>
      <c r="J14">
        <f t="shared" si="0"/>
        <v>24</v>
      </c>
      <c r="K14">
        <f>SUMIF('Rodda Stats to 17-18'!$A$3:$A$465,'Combined Stats - Formula'!$A14,'Rodda Stats to 17-18'!K$3:K$465)</f>
        <v>0</v>
      </c>
      <c r="L14">
        <f>SUMIF('Rodda Stats to 17-18'!$A$3:$A$465,'Combined Stats - Formula'!$A14,'Rodda Stats to 17-18'!L$3:L$465)</f>
        <v>4</v>
      </c>
      <c r="M14">
        <f>SUMIF('Rodda Stats to 17-18'!$A$3:$A$465,'Combined Stats - Formula'!$A14,'Rodda Stats to 17-18'!M$3:M$465)</f>
        <v>19</v>
      </c>
      <c r="N14">
        <f>SUMIF('Rodda Stats to 17-18'!$A$3:$A$465,'Combined Stats - Formula'!$A14,'Rodda Stats to 17-18'!N$3:N$465)</f>
        <v>0</v>
      </c>
      <c r="O14">
        <f>SUMIF('Rodda Stats to 17-18'!$A$3:$A$465,'Combined Stats - Formula'!$A14,'Rodda Stats to 17-18'!O$3:O$465)</f>
        <v>0</v>
      </c>
      <c r="P14">
        <f t="shared" si="1"/>
        <v>4.75</v>
      </c>
      <c r="Q14">
        <f t="shared" si="2"/>
        <v>0</v>
      </c>
      <c r="R14">
        <f t="shared" si="3"/>
        <v>0</v>
      </c>
      <c r="S14" s="23">
        <f>SUMIF('Rodda Stats to 17-18'!$A$3:$A$465,'Combined Stats - Formula'!$A14,'Rodda Stats to 17-18'!S$3:S$465)</f>
        <v>0</v>
      </c>
      <c r="T14">
        <f>SUMIF('Rodda Stats to 17-18'!$A$3:$A$465,'Combined Stats - Formula'!$A14,'Rodda Stats to 17-18'!T$3:T$465)</f>
        <v>7</v>
      </c>
      <c r="U14">
        <f>SUMIF('Rodda Stats to 17-18'!$A$3:$A$465,'Combined Stats - Formula'!$A14,'Rodda Stats to 17-18'!U$3:U$465)</f>
        <v>0</v>
      </c>
      <c r="V14">
        <f>SUMIF('Rodda Stats to 17-18'!$A$3:$A$465,'Combined Stats - Formula'!$A14,'Rodda Stats to 17-18'!V$3:V$465)</f>
        <v>0</v>
      </c>
    </row>
    <row r="15" spans="1:22" x14ac:dyDescent="0.25">
      <c r="A15" s="20" t="s">
        <v>566</v>
      </c>
      <c r="B15">
        <f>SUMIF('Rodda Stats to 17-18'!$A$3:$A$465,'Combined Stats - Formula'!$A15,'Rodda Stats to 17-18'!B$3:B$465)</f>
        <v>0</v>
      </c>
      <c r="C15">
        <f>SUMIF('Rodda Stats to 17-18'!$A$3:$A$465,'Combined Stats - Formula'!$A15,'Rodda Stats to 17-18'!C$3:C$465)</f>
        <v>42</v>
      </c>
      <c r="D15">
        <f>SUMIF('Rodda Stats to 17-18'!$A$3:$A$465,'Combined Stats - Formula'!$A15,'Rodda Stats to 17-18'!D$3:D$465)</f>
        <v>45</v>
      </c>
      <c r="E15">
        <f>SUMIF('Rodda Stats to 17-18'!$A$3:$A$465,'Combined Stats - Formula'!$A15,'Rodda Stats to 17-18'!E$3:E$465)</f>
        <v>968</v>
      </c>
      <c r="F15">
        <f>SUMIF('Rodda Stats to 17-18'!$A$3:$A$465,'Combined Stats - Formula'!$A15,'Rodda Stats to 17-18'!F$3:F$465)</f>
        <v>0</v>
      </c>
      <c r="G15">
        <f>SUMIF('Rodda Stats to 17-18'!$A$3:$A$465,'Combined Stats - Formula'!$A15,'Rodda Stats to 17-18'!G$3:G$465)</f>
        <v>4</v>
      </c>
      <c r="H15">
        <f>SUMIF('Rodda Stats to 17-18'!$A$3:$A$465,'Combined Stats - Formula'!$A15,'Rodda Stats to 17-18'!H$3:H$465)</f>
        <v>0</v>
      </c>
      <c r="I15" s="23">
        <f>SUMIF('Rodda Stats to 17-18'!$A$3:$A$465,'Combined Stats - Formula'!$A15,'Rodda Stats to 17-18'!I$3:I$465)</f>
        <v>68</v>
      </c>
      <c r="J15">
        <f t="shared" si="0"/>
        <v>21.51</v>
      </c>
      <c r="K15">
        <f>SUMIF('Rodda Stats to 17-18'!$A$3:$A$465,'Combined Stats - Formula'!$A15,'Rodda Stats to 17-18'!K$3:K$465)</f>
        <v>0</v>
      </c>
      <c r="L15">
        <f>SUMIF('Rodda Stats to 17-18'!$A$3:$A$465,'Combined Stats - Formula'!$A15,'Rodda Stats to 17-18'!L$3:L$465)</f>
        <v>0</v>
      </c>
      <c r="M15">
        <f>SUMIF('Rodda Stats to 17-18'!$A$3:$A$465,'Combined Stats - Formula'!$A15,'Rodda Stats to 17-18'!M$3:M$465)</f>
        <v>29</v>
      </c>
      <c r="N15">
        <f>SUMIF('Rodda Stats to 17-18'!$A$3:$A$465,'Combined Stats - Formula'!$A15,'Rodda Stats to 17-18'!N$3:N$465)</f>
        <v>0</v>
      </c>
      <c r="O15">
        <f>SUMIF('Rodda Stats to 17-18'!$A$3:$A$465,'Combined Stats - Formula'!$A15,'Rodda Stats to 17-18'!O$3:O$465)</f>
        <v>0</v>
      </c>
      <c r="P15" t="str">
        <f t="shared" si="1"/>
        <v/>
      </c>
      <c r="Q15">
        <f t="shared" si="2"/>
        <v>0</v>
      </c>
      <c r="R15">
        <f t="shared" si="3"/>
        <v>0</v>
      </c>
      <c r="S15" s="23">
        <f>SUMIF('Rodda Stats to 17-18'!$A$3:$A$465,'Combined Stats - Formula'!$A15,'Rodda Stats to 17-18'!S$3:S$465)</f>
        <v>0</v>
      </c>
      <c r="T15">
        <f>SUMIF('Rodda Stats to 17-18'!$A$3:$A$465,'Combined Stats - Formula'!$A15,'Rodda Stats to 17-18'!T$3:T$465)</f>
        <v>16</v>
      </c>
      <c r="U15">
        <f>SUMIF('Rodda Stats to 17-18'!$A$3:$A$465,'Combined Stats - Formula'!$A15,'Rodda Stats to 17-18'!U$3:U$465)</f>
        <v>0</v>
      </c>
      <c r="V15">
        <f>SUMIF('Rodda Stats to 17-18'!$A$3:$A$465,'Combined Stats - Formula'!$A15,'Rodda Stats to 17-18'!V$3:V$465)</f>
        <v>0</v>
      </c>
    </row>
    <row r="16" spans="1:22" x14ac:dyDescent="0.25">
      <c r="A16" s="20" t="s">
        <v>474</v>
      </c>
      <c r="B16">
        <f>SUMIF('Rodda Stats to 17-18'!$A$3:$A$465,'Combined Stats - Formula'!$A16,'Rodda Stats to 17-18'!B$3:B$465)</f>
        <v>4</v>
      </c>
      <c r="C16">
        <f>SUMIF('Rodda Stats to 17-18'!$A$3:$A$465,'Combined Stats - Formula'!$A16,'Rodda Stats to 17-18'!C$3:C$465)</f>
        <v>76</v>
      </c>
      <c r="D16">
        <f>SUMIF('Rodda Stats to 17-18'!$A$3:$A$465,'Combined Stats - Formula'!$A16,'Rodda Stats to 17-18'!D$3:D$465)</f>
        <v>74</v>
      </c>
      <c r="E16">
        <f>SUMIF('Rodda Stats to 17-18'!$A$3:$A$465,'Combined Stats - Formula'!$A16,'Rodda Stats to 17-18'!E$3:E$465)</f>
        <v>1935</v>
      </c>
      <c r="F16">
        <f>SUMIF('Rodda Stats to 17-18'!$A$3:$A$465,'Combined Stats - Formula'!$A16,'Rodda Stats to 17-18'!F$3:F$465)</f>
        <v>7</v>
      </c>
      <c r="G16">
        <f>SUMIF('Rodda Stats to 17-18'!$A$3:$A$465,'Combined Stats - Formula'!$A16,'Rodda Stats to 17-18'!G$3:G$465)</f>
        <v>10</v>
      </c>
      <c r="H16">
        <f>SUMIF('Rodda Stats to 17-18'!$A$3:$A$465,'Combined Stats - Formula'!$A16,'Rodda Stats to 17-18'!H$3:H$465)</f>
        <v>2</v>
      </c>
      <c r="I16" s="23">
        <f>SUMIF('Rodda Stats to 17-18'!$A$3:$A$465,'Combined Stats - Formula'!$A16,'Rodda Stats to 17-18'!I$3:I$465)</f>
        <v>179</v>
      </c>
      <c r="J16">
        <f t="shared" si="0"/>
        <v>28.88</v>
      </c>
      <c r="K16">
        <f>SUMIF('Rodda Stats to 17-18'!$A$3:$A$465,'Combined Stats - Formula'!$A16,'Rodda Stats to 17-18'!K$3:K$465)</f>
        <v>689.59999999999991</v>
      </c>
      <c r="L16">
        <f>SUMIF('Rodda Stats to 17-18'!$A$3:$A$465,'Combined Stats - Formula'!$A16,'Rodda Stats to 17-18'!L$3:L$465)</f>
        <v>152</v>
      </c>
      <c r="M16">
        <f>SUMIF('Rodda Stats to 17-18'!$A$3:$A$465,'Combined Stats - Formula'!$A16,'Rodda Stats to 17-18'!M$3:M$465)</f>
        <v>3154</v>
      </c>
      <c r="N16">
        <f>SUMIF('Rodda Stats to 17-18'!$A$3:$A$465,'Combined Stats - Formula'!$A16,'Rodda Stats to 17-18'!N$3:N$465)</f>
        <v>9</v>
      </c>
      <c r="O16">
        <f>SUMIF('Rodda Stats to 17-18'!$A$3:$A$465,'Combined Stats - Formula'!$A16,'Rodda Stats to 17-18'!O$3:O$465)</f>
        <v>0</v>
      </c>
      <c r="P16">
        <f t="shared" si="1"/>
        <v>20.75</v>
      </c>
      <c r="Q16">
        <f t="shared" si="2"/>
        <v>27.22</v>
      </c>
      <c r="R16">
        <f t="shared" si="3"/>
        <v>4.57</v>
      </c>
      <c r="S16" s="23">
        <f>SUMIF('Rodda Stats to 17-18'!$A$3:$A$465,'Combined Stats - Formula'!$A16,'Rodda Stats to 17-18'!S$3:S$465)</f>
        <v>4</v>
      </c>
      <c r="T16">
        <f>SUMIF('Rodda Stats to 17-18'!$A$3:$A$465,'Combined Stats - Formula'!$A16,'Rodda Stats to 17-18'!T$3:T$465)</f>
        <v>28</v>
      </c>
      <c r="U16">
        <f>SUMIF('Rodda Stats to 17-18'!$A$3:$A$465,'Combined Stats - Formula'!$A16,'Rodda Stats to 17-18'!U$3:U$465)</f>
        <v>3</v>
      </c>
      <c r="V16">
        <f>SUMIF('Rodda Stats to 17-18'!$A$3:$A$465,'Combined Stats - Formula'!$A16,'Rodda Stats to 17-18'!V$3:V$465)</f>
        <v>0</v>
      </c>
    </row>
    <row r="17" spans="1:22" x14ac:dyDescent="0.25">
      <c r="A17" s="20" t="s">
        <v>567</v>
      </c>
      <c r="B17">
        <f>SUMIF('Rodda Stats to 17-18'!$A$3:$A$465,'Combined Stats - Formula'!$A17,'Rodda Stats to 17-18'!B$3:B$465)</f>
        <v>0</v>
      </c>
      <c r="C17">
        <f>SUMIF('Rodda Stats to 17-18'!$A$3:$A$465,'Combined Stats - Formula'!$A17,'Rodda Stats to 17-18'!C$3:C$465)</f>
        <v>28</v>
      </c>
      <c r="D17">
        <f>SUMIF('Rodda Stats to 17-18'!$A$3:$A$465,'Combined Stats - Formula'!$A17,'Rodda Stats to 17-18'!D$3:D$465)</f>
        <v>27</v>
      </c>
      <c r="E17">
        <f>SUMIF('Rodda Stats to 17-18'!$A$3:$A$465,'Combined Stats - Formula'!$A17,'Rodda Stats to 17-18'!E$3:E$465)</f>
        <v>423</v>
      </c>
      <c r="F17">
        <f>SUMIF('Rodda Stats to 17-18'!$A$3:$A$465,'Combined Stats - Formula'!$A17,'Rodda Stats to 17-18'!F$3:F$465)</f>
        <v>1</v>
      </c>
      <c r="G17">
        <f>SUMIF('Rodda Stats to 17-18'!$A$3:$A$465,'Combined Stats - Formula'!$A17,'Rodda Stats to 17-18'!G$3:G$465)</f>
        <v>1</v>
      </c>
      <c r="H17">
        <f>SUMIF('Rodda Stats to 17-18'!$A$3:$A$465,'Combined Stats - Formula'!$A17,'Rodda Stats to 17-18'!H$3:H$465)</f>
        <v>0</v>
      </c>
      <c r="I17" s="23">
        <f>SUMIF('Rodda Stats to 17-18'!$A$3:$A$465,'Combined Stats - Formula'!$A17,'Rodda Stats to 17-18'!I$3:I$465)</f>
        <v>58</v>
      </c>
      <c r="J17">
        <f t="shared" si="0"/>
        <v>16.27</v>
      </c>
      <c r="K17">
        <f>SUMIF('Rodda Stats to 17-18'!$A$3:$A$465,'Combined Stats - Formula'!$A17,'Rodda Stats to 17-18'!K$3:K$465)</f>
        <v>0</v>
      </c>
      <c r="L17">
        <f>SUMIF('Rodda Stats to 17-18'!$A$3:$A$465,'Combined Stats - Formula'!$A17,'Rodda Stats to 17-18'!L$3:L$465)</f>
        <v>6</v>
      </c>
      <c r="M17">
        <f>SUMIF('Rodda Stats to 17-18'!$A$3:$A$465,'Combined Stats - Formula'!$A17,'Rodda Stats to 17-18'!M$3:M$465)</f>
        <v>240</v>
      </c>
      <c r="N17">
        <f>SUMIF('Rodda Stats to 17-18'!$A$3:$A$465,'Combined Stats - Formula'!$A17,'Rodda Stats to 17-18'!N$3:N$465)</f>
        <v>0</v>
      </c>
      <c r="O17">
        <f>SUMIF('Rodda Stats to 17-18'!$A$3:$A$465,'Combined Stats - Formula'!$A17,'Rodda Stats to 17-18'!O$3:O$465)</f>
        <v>0</v>
      </c>
      <c r="P17">
        <f t="shared" si="1"/>
        <v>40</v>
      </c>
      <c r="Q17">
        <f t="shared" si="2"/>
        <v>0</v>
      </c>
      <c r="R17">
        <f t="shared" si="3"/>
        <v>0</v>
      </c>
      <c r="S17" s="23">
        <f>SUMIF('Rodda Stats to 17-18'!$A$3:$A$465,'Combined Stats - Formula'!$A17,'Rodda Stats to 17-18'!S$3:S$465)</f>
        <v>0</v>
      </c>
      <c r="T17">
        <f>SUMIF('Rodda Stats to 17-18'!$A$3:$A$465,'Combined Stats - Formula'!$A17,'Rodda Stats to 17-18'!T$3:T$465)</f>
        <v>10</v>
      </c>
      <c r="U17">
        <f>SUMIF('Rodda Stats to 17-18'!$A$3:$A$465,'Combined Stats - Formula'!$A17,'Rodda Stats to 17-18'!U$3:U$465)</f>
        <v>0</v>
      </c>
      <c r="V17">
        <f>SUMIF('Rodda Stats to 17-18'!$A$3:$A$465,'Combined Stats - Formula'!$A17,'Rodda Stats to 17-18'!V$3:V$465)</f>
        <v>0</v>
      </c>
    </row>
    <row r="18" spans="1:22" x14ac:dyDescent="0.25">
      <c r="A18" s="20" t="s">
        <v>568</v>
      </c>
      <c r="B18">
        <f>SUMIF('Rodda Stats to 17-18'!$A$3:$A$465,'Combined Stats - Formula'!$A18,'Rodda Stats to 17-18'!B$3:B$465)</f>
        <v>0</v>
      </c>
      <c r="C18">
        <f>SUMIF('Rodda Stats to 17-18'!$A$3:$A$465,'Combined Stats - Formula'!$A18,'Rodda Stats to 17-18'!C$3:C$465)</f>
        <v>25</v>
      </c>
      <c r="D18">
        <f>SUMIF('Rodda Stats to 17-18'!$A$3:$A$465,'Combined Stats - Formula'!$A18,'Rodda Stats to 17-18'!D$3:D$465)</f>
        <v>26</v>
      </c>
      <c r="E18">
        <f>SUMIF('Rodda Stats to 17-18'!$A$3:$A$465,'Combined Stats - Formula'!$A18,'Rodda Stats to 17-18'!E$3:E$465)</f>
        <v>318</v>
      </c>
      <c r="F18">
        <f>SUMIF('Rodda Stats to 17-18'!$A$3:$A$465,'Combined Stats - Formula'!$A18,'Rodda Stats to 17-18'!F$3:F$465)</f>
        <v>3</v>
      </c>
      <c r="G18">
        <f>SUMIF('Rodda Stats to 17-18'!$A$3:$A$465,'Combined Stats - Formula'!$A18,'Rodda Stats to 17-18'!G$3:G$465)</f>
        <v>0</v>
      </c>
      <c r="H18">
        <f>SUMIF('Rodda Stats to 17-18'!$A$3:$A$465,'Combined Stats - Formula'!$A18,'Rodda Stats to 17-18'!H$3:H$465)</f>
        <v>0</v>
      </c>
      <c r="I18" s="23">
        <f>SUMIF('Rodda Stats to 17-18'!$A$3:$A$465,'Combined Stats - Formula'!$A18,'Rodda Stats to 17-18'!I$3:I$465)</f>
        <v>44.1</v>
      </c>
      <c r="J18">
        <f t="shared" si="0"/>
        <v>13.83</v>
      </c>
      <c r="K18">
        <f>SUMIF('Rodda Stats to 17-18'!$A$3:$A$465,'Combined Stats - Formula'!$A18,'Rodda Stats to 17-18'!K$3:K$465)</f>
        <v>0</v>
      </c>
      <c r="L18">
        <f>SUMIF('Rodda Stats to 17-18'!$A$3:$A$465,'Combined Stats - Formula'!$A18,'Rodda Stats to 17-18'!L$3:L$465)</f>
        <v>29</v>
      </c>
      <c r="M18">
        <f>SUMIF('Rodda Stats to 17-18'!$A$3:$A$465,'Combined Stats - Formula'!$A18,'Rodda Stats to 17-18'!M$3:M$465)</f>
        <v>782</v>
      </c>
      <c r="N18">
        <f>SUMIF('Rodda Stats to 17-18'!$A$3:$A$465,'Combined Stats - Formula'!$A18,'Rodda Stats to 17-18'!N$3:N$465)</f>
        <v>0</v>
      </c>
      <c r="O18">
        <f>SUMIF('Rodda Stats to 17-18'!$A$3:$A$465,'Combined Stats - Formula'!$A18,'Rodda Stats to 17-18'!O$3:O$465)</f>
        <v>0</v>
      </c>
      <c r="P18">
        <f t="shared" si="1"/>
        <v>26.97</v>
      </c>
      <c r="Q18">
        <f t="shared" si="2"/>
        <v>0</v>
      </c>
      <c r="R18">
        <f t="shared" si="3"/>
        <v>0</v>
      </c>
      <c r="S18" s="23">
        <f>SUMIF('Rodda Stats to 17-18'!$A$3:$A$465,'Combined Stats - Formula'!$A18,'Rodda Stats to 17-18'!S$3:S$465)</f>
        <v>0</v>
      </c>
      <c r="T18">
        <f>SUMIF('Rodda Stats to 17-18'!$A$3:$A$465,'Combined Stats - Formula'!$A18,'Rodda Stats to 17-18'!T$3:T$465)</f>
        <v>3</v>
      </c>
      <c r="U18">
        <f>SUMIF('Rodda Stats to 17-18'!$A$3:$A$465,'Combined Stats - Formula'!$A18,'Rodda Stats to 17-18'!U$3:U$465)</f>
        <v>0</v>
      </c>
      <c r="V18">
        <f>SUMIF('Rodda Stats to 17-18'!$A$3:$A$465,'Combined Stats - Formula'!$A18,'Rodda Stats to 17-18'!V$3:V$465)</f>
        <v>0</v>
      </c>
    </row>
    <row r="19" spans="1:22" x14ac:dyDescent="0.25">
      <c r="A19" s="20" t="s">
        <v>569</v>
      </c>
      <c r="B19">
        <f>SUMIF('Rodda Stats to 17-18'!$A$3:$A$465,'Combined Stats - Formula'!$A19,'Rodda Stats to 17-18'!B$3:B$465)</f>
        <v>0</v>
      </c>
      <c r="C19">
        <f>SUMIF('Rodda Stats to 17-18'!$A$3:$A$465,'Combined Stats - Formula'!$A19,'Rodda Stats to 17-18'!C$3:C$465)</f>
        <v>2</v>
      </c>
      <c r="D19">
        <f>SUMIF('Rodda Stats to 17-18'!$A$3:$A$465,'Combined Stats - Formula'!$A19,'Rodda Stats to 17-18'!D$3:D$465)</f>
        <v>3</v>
      </c>
      <c r="E19">
        <f>SUMIF('Rodda Stats to 17-18'!$A$3:$A$465,'Combined Stats - Formula'!$A19,'Rodda Stats to 17-18'!E$3:E$465)</f>
        <v>14</v>
      </c>
      <c r="F19">
        <f>SUMIF('Rodda Stats to 17-18'!$A$3:$A$465,'Combined Stats - Formula'!$A19,'Rodda Stats to 17-18'!F$3:F$465)</f>
        <v>0</v>
      </c>
      <c r="G19">
        <f>SUMIF('Rodda Stats to 17-18'!$A$3:$A$465,'Combined Stats - Formula'!$A19,'Rodda Stats to 17-18'!G$3:G$465)</f>
        <v>0</v>
      </c>
      <c r="H19">
        <f>SUMIF('Rodda Stats to 17-18'!$A$3:$A$465,'Combined Stats - Formula'!$A19,'Rodda Stats to 17-18'!H$3:H$465)</f>
        <v>0</v>
      </c>
      <c r="I19" s="23">
        <f>SUMIF('Rodda Stats to 17-18'!$A$3:$A$465,'Combined Stats - Formula'!$A19,'Rodda Stats to 17-18'!I$3:I$465)</f>
        <v>10</v>
      </c>
      <c r="J19">
        <f t="shared" si="0"/>
        <v>4.67</v>
      </c>
      <c r="K19">
        <f>SUMIF('Rodda Stats to 17-18'!$A$3:$A$465,'Combined Stats - Formula'!$A19,'Rodda Stats to 17-18'!K$3:K$465)</f>
        <v>0</v>
      </c>
      <c r="L19">
        <f>SUMIF('Rodda Stats to 17-18'!$A$3:$A$465,'Combined Stats - Formula'!$A19,'Rodda Stats to 17-18'!L$3:L$465)</f>
        <v>0</v>
      </c>
      <c r="M19">
        <f>SUMIF('Rodda Stats to 17-18'!$A$3:$A$465,'Combined Stats - Formula'!$A19,'Rodda Stats to 17-18'!M$3:M$465)</f>
        <v>0</v>
      </c>
      <c r="N19">
        <f>SUMIF('Rodda Stats to 17-18'!$A$3:$A$465,'Combined Stats - Formula'!$A19,'Rodda Stats to 17-18'!N$3:N$465)</f>
        <v>0</v>
      </c>
      <c r="O19">
        <f>SUMIF('Rodda Stats to 17-18'!$A$3:$A$465,'Combined Stats - Formula'!$A19,'Rodda Stats to 17-18'!O$3:O$465)</f>
        <v>0</v>
      </c>
      <c r="P19" t="str">
        <f t="shared" si="1"/>
        <v/>
      </c>
      <c r="Q19">
        <f t="shared" si="2"/>
        <v>0</v>
      </c>
      <c r="R19">
        <f t="shared" si="3"/>
        <v>0</v>
      </c>
      <c r="S19" s="23">
        <f>SUMIF('Rodda Stats to 17-18'!$A$3:$A$465,'Combined Stats - Formula'!$A19,'Rodda Stats to 17-18'!S$3:S$465)</f>
        <v>0</v>
      </c>
      <c r="T19">
        <f>SUMIF('Rodda Stats to 17-18'!$A$3:$A$465,'Combined Stats - Formula'!$A19,'Rodda Stats to 17-18'!T$3:T$465)</f>
        <v>1</v>
      </c>
      <c r="U19">
        <f>SUMIF('Rodda Stats to 17-18'!$A$3:$A$465,'Combined Stats - Formula'!$A19,'Rodda Stats to 17-18'!U$3:U$465)</f>
        <v>0</v>
      </c>
      <c r="V19">
        <f>SUMIF('Rodda Stats to 17-18'!$A$3:$A$465,'Combined Stats - Formula'!$A19,'Rodda Stats to 17-18'!V$3:V$465)</f>
        <v>0</v>
      </c>
    </row>
    <row r="20" spans="1:22" x14ac:dyDescent="0.25">
      <c r="A20" s="20" t="s">
        <v>570</v>
      </c>
      <c r="B20">
        <f>SUMIF('Rodda Stats to 17-18'!$A$3:$A$465,'Combined Stats - Formula'!$A20,'Rodda Stats to 17-18'!B$3:B$465)</f>
        <v>0</v>
      </c>
      <c r="C20">
        <f>SUMIF('Rodda Stats to 17-18'!$A$3:$A$465,'Combined Stats - Formula'!$A20,'Rodda Stats to 17-18'!C$3:C$465)</f>
        <v>15</v>
      </c>
      <c r="D20">
        <f>SUMIF('Rodda Stats to 17-18'!$A$3:$A$465,'Combined Stats - Formula'!$A20,'Rodda Stats to 17-18'!D$3:D$465)</f>
        <v>13</v>
      </c>
      <c r="E20">
        <f>SUMIF('Rodda Stats to 17-18'!$A$3:$A$465,'Combined Stats - Formula'!$A20,'Rodda Stats to 17-18'!E$3:E$465)</f>
        <v>27</v>
      </c>
      <c r="F20">
        <f>SUMIF('Rodda Stats to 17-18'!$A$3:$A$465,'Combined Stats - Formula'!$A20,'Rodda Stats to 17-18'!F$3:F$465)</f>
        <v>5</v>
      </c>
      <c r="G20">
        <f>SUMIF('Rodda Stats to 17-18'!$A$3:$A$465,'Combined Stats - Formula'!$A20,'Rodda Stats to 17-18'!G$3:G$465)</f>
        <v>0</v>
      </c>
      <c r="H20">
        <f>SUMIF('Rodda Stats to 17-18'!$A$3:$A$465,'Combined Stats - Formula'!$A20,'Rodda Stats to 17-18'!H$3:H$465)</f>
        <v>0</v>
      </c>
      <c r="I20" s="23">
        <f>SUMIF('Rodda Stats to 17-18'!$A$3:$A$465,'Combined Stats - Formula'!$A20,'Rodda Stats to 17-18'!I$3:I$465)</f>
        <v>10</v>
      </c>
      <c r="J20">
        <f t="shared" si="0"/>
        <v>3.38</v>
      </c>
      <c r="K20">
        <f>SUMIF('Rodda Stats to 17-18'!$A$3:$A$465,'Combined Stats - Formula'!$A20,'Rodda Stats to 17-18'!K$3:K$465)</f>
        <v>0</v>
      </c>
      <c r="L20">
        <f>SUMIF('Rodda Stats to 17-18'!$A$3:$A$465,'Combined Stats - Formula'!$A20,'Rodda Stats to 17-18'!L$3:L$465)</f>
        <v>18</v>
      </c>
      <c r="M20">
        <f>SUMIF('Rodda Stats to 17-18'!$A$3:$A$465,'Combined Stats - Formula'!$A20,'Rodda Stats to 17-18'!M$3:M$465)</f>
        <v>388</v>
      </c>
      <c r="N20">
        <f>SUMIF('Rodda Stats to 17-18'!$A$3:$A$465,'Combined Stats - Formula'!$A20,'Rodda Stats to 17-18'!N$3:N$465)</f>
        <v>0</v>
      </c>
      <c r="O20">
        <f>SUMIF('Rodda Stats to 17-18'!$A$3:$A$465,'Combined Stats - Formula'!$A20,'Rodda Stats to 17-18'!O$3:O$465)</f>
        <v>0</v>
      </c>
      <c r="P20">
        <f t="shared" si="1"/>
        <v>21.56</v>
      </c>
      <c r="Q20">
        <f t="shared" si="2"/>
        <v>0</v>
      </c>
      <c r="R20">
        <f t="shared" si="3"/>
        <v>0</v>
      </c>
      <c r="S20" s="23">
        <f>SUMIF('Rodda Stats to 17-18'!$A$3:$A$465,'Combined Stats - Formula'!$A20,'Rodda Stats to 17-18'!S$3:S$465)</f>
        <v>0</v>
      </c>
      <c r="T20">
        <f>SUMIF('Rodda Stats to 17-18'!$A$3:$A$465,'Combined Stats - Formula'!$A20,'Rodda Stats to 17-18'!T$3:T$465)</f>
        <v>3</v>
      </c>
      <c r="U20">
        <f>SUMIF('Rodda Stats to 17-18'!$A$3:$A$465,'Combined Stats - Formula'!$A20,'Rodda Stats to 17-18'!U$3:U$465)</f>
        <v>0</v>
      </c>
      <c r="V20">
        <f>SUMIF('Rodda Stats to 17-18'!$A$3:$A$465,'Combined Stats - Formula'!$A20,'Rodda Stats to 17-18'!V$3:V$465)</f>
        <v>0</v>
      </c>
    </row>
    <row r="21" spans="1:22" x14ac:dyDescent="0.25">
      <c r="A21" s="20" t="s">
        <v>571</v>
      </c>
      <c r="B21">
        <f>SUMIF('Rodda Stats to 17-18'!$A$3:$A$465,'Combined Stats - Formula'!$A21,'Rodda Stats to 17-18'!B$3:B$465)</f>
        <v>0</v>
      </c>
      <c r="C21">
        <f>SUMIF('Rodda Stats to 17-18'!$A$3:$A$465,'Combined Stats - Formula'!$A21,'Rodda Stats to 17-18'!C$3:C$465)</f>
        <v>68</v>
      </c>
      <c r="D21">
        <f>SUMIF('Rodda Stats to 17-18'!$A$3:$A$465,'Combined Stats - Formula'!$A21,'Rodda Stats to 17-18'!D$3:D$465)</f>
        <v>43</v>
      </c>
      <c r="E21">
        <f>SUMIF('Rodda Stats to 17-18'!$A$3:$A$465,'Combined Stats - Formula'!$A21,'Rodda Stats to 17-18'!E$3:E$465)</f>
        <v>262</v>
      </c>
      <c r="F21">
        <f>SUMIF('Rodda Stats to 17-18'!$A$3:$A$465,'Combined Stats - Formula'!$A21,'Rodda Stats to 17-18'!F$3:F$465)</f>
        <v>11</v>
      </c>
      <c r="G21">
        <f>SUMIF('Rodda Stats to 17-18'!$A$3:$A$465,'Combined Stats - Formula'!$A21,'Rodda Stats to 17-18'!G$3:G$465)</f>
        <v>0</v>
      </c>
      <c r="H21">
        <f>SUMIF('Rodda Stats to 17-18'!$A$3:$A$465,'Combined Stats - Formula'!$A21,'Rodda Stats to 17-18'!H$3:H$465)</f>
        <v>0</v>
      </c>
      <c r="I21" s="23">
        <f>SUMIF('Rodda Stats to 17-18'!$A$3:$A$465,'Combined Stats - Formula'!$A21,'Rodda Stats to 17-18'!I$3:I$465)</f>
        <v>34</v>
      </c>
      <c r="J21">
        <f t="shared" si="0"/>
        <v>8.19</v>
      </c>
      <c r="K21">
        <f>SUMIF('Rodda Stats to 17-18'!$A$3:$A$465,'Combined Stats - Formula'!$A21,'Rodda Stats to 17-18'!K$3:K$465)</f>
        <v>0</v>
      </c>
      <c r="L21">
        <f>SUMIF('Rodda Stats to 17-18'!$A$3:$A$465,'Combined Stats - Formula'!$A21,'Rodda Stats to 17-18'!L$3:L$465)</f>
        <v>100</v>
      </c>
      <c r="M21">
        <f>SUMIF('Rodda Stats to 17-18'!$A$3:$A$465,'Combined Stats - Formula'!$A21,'Rodda Stats to 17-18'!M$3:M$465)</f>
        <v>2394</v>
      </c>
      <c r="N21">
        <f>SUMIF('Rodda Stats to 17-18'!$A$3:$A$465,'Combined Stats - Formula'!$A21,'Rodda Stats to 17-18'!N$3:N$465)</f>
        <v>3</v>
      </c>
      <c r="O21">
        <f>SUMIF('Rodda Stats to 17-18'!$A$3:$A$465,'Combined Stats - Formula'!$A21,'Rodda Stats to 17-18'!O$3:O$465)</f>
        <v>0</v>
      </c>
      <c r="P21">
        <f t="shared" si="1"/>
        <v>23.94</v>
      </c>
      <c r="Q21">
        <f t="shared" si="2"/>
        <v>0</v>
      </c>
      <c r="R21">
        <f t="shared" si="3"/>
        <v>0</v>
      </c>
      <c r="S21" s="23">
        <f>SUMIF('Rodda Stats to 17-18'!$A$3:$A$465,'Combined Stats - Formula'!$A21,'Rodda Stats to 17-18'!S$3:S$465)</f>
        <v>0</v>
      </c>
      <c r="T21">
        <f>SUMIF('Rodda Stats to 17-18'!$A$3:$A$465,'Combined Stats - Formula'!$A21,'Rodda Stats to 17-18'!T$3:T$465)</f>
        <v>17</v>
      </c>
      <c r="U21">
        <f>SUMIF('Rodda Stats to 17-18'!$A$3:$A$465,'Combined Stats - Formula'!$A21,'Rodda Stats to 17-18'!U$3:U$465)</f>
        <v>0</v>
      </c>
      <c r="V21">
        <f>SUMIF('Rodda Stats to 17-18'!$A$3:$A$465,'Combined Stats - Formula'!$A21,'Rodda Stats to 17-18'!V$3:V$465)</f>
        <v>0</v>
      </c>
    </row>
    <row r="22" spans="1:22" x14ac:dyDescent="0.25">
      <c r="A22" s="20" t="s">
        <v>572</v>
      </c>
      <c r="B22">
        <f>SUMIF('Rodda Stats to 17-18'!$A$3:$A$465,'Combined Stats - Formula'!$A22,'Rodda Stats to 17-18'!B$3:B$465)</f>
        <v>0</v>
      </c>
      <c r="C22">
        <f>SUMIF('Rodda Stats to 17-18'!$A$3:$A$465,'Combined Stats - Formula'!$A22,'Rodda Stats to 17-18'!C$3:C$465)</f>
        <v>13</v>
      </c>
      <c r="D22">
        <f>SUMIF('Rodda Stats to 17-18'!$A$3:$A$465,'Combined Stats - Formula'!$A22,'Rodda Stats to 17-18'!D$3:D$465)</f>
        <v>15</v>
      </c>
      <c r="E22">
        <f>SUMIF('Rodda Stats to 17-18'!$A$3:$A$465,'Combined Stats - Formula'!$A22,'Rodda Stats to 17-18'!E$3:E$465)</f>
        <v>236</v>
      </c>
      <c r="F22">
        <f>SUMIF('Rodda Stats to 17-18'!$A$3:$A$465,'Combined Stats - Formula'!$A22,'Rodda Stats to 17-18'!F$3:F$465)</f>
        <v>2</v>
      </c>
      <c r="G22">
        <f>SUMIF('Rodda Stats to 17-18'!$A$3:$A$465,'Combined Stats - Formula'!$A22,'Rodda Stats to 17-18'!G$3:G$465)</f>
        <v>2</v>
      </c>
      <c r="H22">
        <f>SUMIF('Rodda Stats to 17-18'!$A$3:$A$465,'Combined Stats - Formula'!$A22,'Rodda Stats to 17-18'!H$3:H$465)</f>
        <v>0</v>
      </c>
      <c r="I22" s="23">
        <f>SUMIF('Rodda Stats to 17-18'!$A$3:$A$465,'Combined Stats - Formula'!$A22,'Rodda Stats to 17-18'!I$3:I$465)</f>
        <v>58</v>
      </c>
      <c r="J22">
        <f t="shared" si="0"/>
        <v>18.149999999999999</v>
      </c>
      <c r="K22">
        <f>SUMIF('Rodda Stats to 17-18'!$A$3:$A$465,'Combined Stats - Formula'!$A22,'Rodda Stats to 17-18'!K$3:K$465)</f>
        <v>0</v>
      </c>
      <c r="L22">
        <f>SUMIF('Rodda Stats to 17-18'!$A$3:$A$465,'Combined Stats - Formula'!$A22,'Rodda Stats to 17-18'!L$3:L$465)</f>
        <v>27</v>
      </c>
      <c r="M22">
        <f>SUMIF('Rodda Stats to 17-18'!$A$3:$A$465,'Combined Stats - Formula'!$A22,'Rodda Stats to 17-18'!M$3:M$465)</f>
        <v>700</v>
      </c>
      <c r="N22">
        <f>SUMIF('Rodda Stats to 17-18'!$A$3:$A$465,'Combined Stats - Formula'!$A22,'Rodda Stats to 17-18'!N$3:N$465)</f>
        <v>2</v>
      </c>
      <c r="O22">
        <f>SUMIF('Rodda Stats to 17-18'!$A$3:$A$465,'Combined Stats - Formula'!$A22,'Rodda Stats to 17-18'!O$3:O$465)</f>
        <v>0</v>
      </c>
      <c r="P22">
        <f t="shared" si="1"/>
        <v>25.93</v>
      </c>
      <c r="Q22">
        <f t="shared" si="2"/>
        <v>0</v>
      </c>
      <c r="R22">
        <f t="shared" si="3"/>
        <v>0</v>
      </c>
      <c r="S22" s="23">
        <f>SUMIF('Rodda Stats to 17-18'!$A$3:$A$465,'Combined Stats - Formula'!$A22,'Rodda Stats to 17-18'!S$3:S$465)</f>
        <v>0</v>
      </c>
      <c r="T22">
        <f>SUMIF('Rodda Stats to 17-18'!$A$3:$A$465,'Combined Stats - Formula'!$A22,'Rodda Stats to 17-18'!T$3:T$465)</f>
        <v>6</v>
      </c>
      <c r="U22">
        <f>SUMIF('Rodda Stats to 17-18'!$A$3:$A$465,'Combined Stats - Formula'!$A22,'Rodda Stats to 17-18'!U$3:U$465)</f>
        <v>0</v>
      </c>
      <c r="V22">
        <f>SUMIF('Rodda Stats to 17-18'!$A$3:$A$465,'Combined Stats - Formula'!$A22,'Rodda Stats to 17-18'!V$3:V$465)</f>
        <v>0</v>
      </c>
    </row>
    <row r="23" spans="1:22" x14ac:dyDescent="0.25">
      <c r="A23" s="20" t="s">
        <v>573</v>
      </c>
      <c r="B23">
        <f>SUMIF('Rodda Stats to 17-18'!$A$3:$A$465,'Combined Stats - Formula'!$A23,'Rodda Stats to 17-18'!B$3:B$465)</f>
        <v>0</v>
      </c>
      <c r="C23">
        <f>SUMIF('Rodda Stats to 17-18'!$A$3:$A$465,'Combined Stats - Formula'!$A23,'Rodda Stats to 17-18'!C$3:C$465)</f>
        <v>7</v>
      </c>
      <c r="D23">
        <f>SUMIF('Rodda Stats to 17-18'!$A$3:$A$465,'Combined Stats - Formula'!$A23,'Rodda Stats to 17-18'!D$3:D$465)</f>
        <v>10</v>
      </c>
      <c r="E23">
        <f>SUMIF('Rodda Stats to 17-18'!$A$3:$A$465,'Combined Stats - Formula'!$A23,'Rodda Stats to 17-18'!E$3:E$465)</f>
        <v>147</v>
      </c>
      <c r="F23">
        <f>SUMIF('Rodda Stats to 17-18'!$A$3:$A$465,'Combined Stats - Formula'!$A23,'Rodda Stats to 17-18'!F$3:F$465)</f>
        <v>1</v>
      </c>
      <c r="G23">
        <f>SUMIF('Rodda Stats to 17-18'!$A$3:$A$465,'Combined Stats - Formula'!$A23,'Rodda Stats to 17-18'!G$3:G$465)</f>
        <v>1</v>
      </c>
      <c r="H23">
        <f>SUMIF('Rodda Stats to 17-18'!$A$3:$A$465,'Combined Stats - Formula'!$A23,'Rodda Stats to 17-18'!H$3:H$465)</f>
        <v>0</v>
      </c>
      <c r="I23" s="23">
        <f>SUMIF('Rodda Stats to 17-18'!$A$3:$A$465,'Combined Stats - Formula'!$A23,'Rodda Stats to 17-18'!I$3:I$465)</f>
        <v>62</v>
      </c>
      <c r="J23">
        <f t="shared" si="0"/>
        <v>16.329999999999998</v>
      </c>
      <c r="K23">
        <f>SUMIF('Rodda Stats to 17-18'!$A$3:$A$465,'Combined Stats - Formula'!$A23,'Rodda Stats to 17-18'!K$3:K$465)</f>
        <v>0</v>
      </c>
      <c r="L23">
        <f>SUMIF('Rodda Stats to 17-18'!$A$3:$A$465,'Combined Stats - Formula'!$A23,'Rodda Stats to 17-18'!L$3:L$465)</f>
        <v>3</v>
      </c>
      <c r="M23">
        <f>SUMIF('Rodda Stats to 17-18'!$A$3:$A$465,'Combined Stats - Formula'!$A23,'Rodda Stats to 17-18'!M$3:M$465)</f>
        <v>14</v>
      </c>
      <c r="N23">
        <f>SUMIF('Rodda Stats to 17-18'!$A$3:$A$465,'Combined Stats - Formula'!$A23,'Rodda Stats to 17-18'!N$3:N$465)</f>
        <v>0</v>
      </c>
      <c r="O23">
        <f>SUMIF('Rodda Stats to 17-18'!$A$3:$A$465,'Combined Stats - Formula'!$A23,'Rodda Stats to 17-18'!O$3:O$465)</f>
        <v>0</v>
      </c>
      <c r="P23">
        <f t="shared" si="1"/>
        <v>4.67</v>
      </c>
      <c r="Q23">
        <f t="shared" si="2"/>
        <v>0</v>
      </c>
      <c r="R23">
        <f t="shared" si="3"/>
        <v>0</v>
      </c>
      <c r="S23" s="23">
        <f>SUMIF('Rodda Stats to 17-18'!$A$3:$A$465,'Combined Stats - Formula'!$A23,'Rodda Stats to 17-18'!S$3:S$465)</f>
        <v>0</v>
      </c>
      <c r="T23">
        <f>SUMIF('Rodda Stats to 17-18'!$A$3:$A$465,'Combined Stats - Formula'!$A23,'Rodda Stats to 17-18'!T$3:T$465)</f>
        <v>4</v>
      </c>
      <c r="U23">
        <f>SUMIF('Rodda Stats to 17-18'!$A$3:$A$465,'Combined Stats - Formula'!$A23,'Rodda Stats to 17-18'!U$3:U$465)</f>
        <v>0</v>
      </c>
      <c r="V23">
        <f>SUMIF('Rodda Stats to 17-18'!$A$3:$A$465,'Combined Stats - Formula'!$A23,'Rodda Stats to 17-18'!V$3:V$465)</f>
        <v>0</v>
      </c>
    </row>
    <row r="24" spans="1:22" x14ac:dyDescent="0.25">
      <c r="A24" s="20" t="s">
        <v>574</v>
      </c>
      <c r="B24">
        <f>SUMIF('Rodda Stats to 17-18'!$A$3:$A$465,'Combined Stats - Formula'!$A24,'Rodda Stats to 17-18'!B$3:B$465)</f>
        <v>0</v>
      </c>
      <c r="C24">
        <f>SUMIF('Rodda Stats to 17-18'!$A$3:$A$465,'Combined Stats - Formula'!$A24,'Rodda Stats to 17-18'!C$3:C$465)</f>
        <v>18</v>
      </c>
      <c r="D24">
        <f>SUMIF('Rodda Stats to 17-18'!$A$3:$A$465,'Combined Stats - Formula'!$A24,'Rodda Stats to 17-18'!D$3:D$465)</f>
        <v>19</v>
      </c>
      <c r="E24">
        <f>SUMIF('Rodda Stats to 17-18'!$A$3:$A$465,'Combined Stats - Formula'!$A24,'Rodda Stats to 17-18'!E$3:E$465)</f>
        <v>298</v>
      </c>
      <c r="F24">
        <f>SUMIF('Rodda Stats to 17-18'!$A$3:$A$465,'Combined Stats - Formula'!$A24,'Rodda Stats to 17-18'!F$3:F$465)</f>
        <v>5</v>
      </c>
      <c r="G24">
        <f>SUMIF('Rodda Stats to 17-18'!$A$3:$A$465,'Combined Stats - Formula'!$A24,'Rodda Stats to 17-18'!G$3:G$465)</f>
        <v>1</v>
      </c>
      <c r="H24">
        <f>SUMIF('Rodda Stats to 17-18'!$A$3:$A$465,'Combined Stats - Formula'!$A24,'Rodda Stats to 17-18'!H$3:H$465)</f>
        <v>0</v>
      </c>
      <c r="I24" s="23">
        <f>SUMIF('Rodda Stats to 17-18'!$A$3:$A$465,'Combined Stats - Formula'!$A24,'Rodda Stats to 17-18'!I$3:I$465)</f>
        <v>55.1</v>
      </c>
      <c r="J24">
        <f t="shared" si="0"/>
        <v>21.29</v>
      </c>
      <c r="K24">
        <f>SUMIF('Rodda Stats to 17-18'!$A$3:$A$465,'Combined Stats - Formula'!$A24,'Rodda Stats to 17-18'!K$3:K$465)</f>
        <v>0</v>
      </c>
      <c r="L24">
        <f>SUMIF('Rodda Stats to 17-18'!$A$3:$A$465,'Combined Stats - Formula'!$A24,'Rodda Stats to 17-18'!L$3:L$465)</f>
        <v>33</v>
      </c>
      <c r="M24">
        <f>SUMIF('Rodda Stats to 17-18'!$A$3:$A$465,'Combined Stats - Formula'!$A24,'Rodda Stats to 17-18'!M$3:M$465)</f>
        <v>728</v>
      </c>
      <c r="N24">
        <f>SUMIF('Rodda Stats to 17-18'!$A$3:$A$465,'Combined Stats - Formula'!$A24,'Rodda Stats to 17-18'!N$3:N$465)</f>
        <v>0</v>
      </c>
      <c r="O24">
        <f>SUMIF('Rodda Stats to 17-18'!$A$3:$A$465,'Combined Stats - Formula'!$A24,'Rodda Stats to 17-18'!O$3:O$465)</f>
        <v>0</v>
      </c>
      <c r="P24">
        <f t="shared" si="1"/>
        <v>22.06</v>
      </c>
      <c r="Q24">
        <f t="shared" si="2"/>
        <v>0</v>
      </c>
      <c r="R24">
        <f t="shared" si="3"/>
        <v>0</v>
      </c>
      <c r="S24" s="23">
        <f>SUMIF('Rodda Stats to 17-18'!$A$3:$A$465,'Combined Stats - Formula'!$A24,'Rodda Stats to 17-18'!S$3:S$465)</f>
        <v>0</v>
      </c>
      <c r="T24">
        <f>SUMIF('Rodda Stats to 17-18'!$A$3:$A$465,'Combined Stats - Formula'!$A24,'Rodda Stats to 17-18'!T$3:T$465)</f>
        <v>4</v>
      </c>
      <c r="U24">
        <f>SUMIF('Rodda Stats to 17-18'!$A$3:$A$465,'Combined Stats - Formula'!$A24,'Rodda Stats to 17-18'!U$3:U$465)</f>
        <v>0</v>
      </c>
      <c r="V24">
        <f>SUMIF('Rodda Stats to 17-18'!$A$3:$A$465,'Combined Stats - Formula'!$A24,'Rodda Stats to 17-18'!V$3:V$465)</f>
        <v>0</v>
      </c>
    </row>
    <row r="25" spans="1:22" x14ac:dyDescent="0.25">
      <c r="A25" s="20" t="s">
        <v>575</v>
      </c>
      <c r="B25">
        <f>SUMIF('Rodda Stats to 17-18'!$A$3:$A$465,'Combined Stats - Formula'!$A25,'Rodda Stats to 17-18'!B$3:B$465)</f>
        <v>0</v>
      </c>
      <c r="C25">
        <f>SUMIF('Rodda Stats to 17-18'!$A$3:$A$465,'Combined Stats - Formula'!$A25,'Rodda Stats to 17-18'!C$3:C$465)</f>
        <v>10</v>
      </c>
      <c r="D25">
        <f>SUMIF('Rodda Stats to 17-18'!$A$3:$A$465,'Combined Stats - Formula'!$A25,'Rodda Stats to 17-18'!D$3:D$465)</f>
        <v>13</v>
      </c>
      <c r="E25">
        <f>SUMIF('Rodda Stats to 17-18'!$A$3:$A$465,'Combined Stats - Formula'!$A25,'Rodda Stats to 17-18'!E$3:E$465)</f>
        <v>181</v>
      </c>
      <c r="F25">
        <f>SUMIF('Rodda Stats to 17-18'!$A$3:$A$465,'Combined Stats - Formula'!$A25,'Rodda Stats to 17-18'!F$3:F$465)</f>
        <v>0</v>
      </c>
      <c r="G25">
        <f>SUMIF('Rodda Stats to 17-18'!$A$3:$A$465,'Combined Stats - Formula'!$A25,'Rodda Stats to 17-18'!G$3:G$465)</f>
        <v>1</v>
      </c>
      <c r="H25">
        <f>SUMIF('Rodda Stats to 17-18'!$A$3:$A$465,'Combined Stats - Formula'!$A25,'Rodda Stats to 17-18'!H$3:H$465)</f>
        <v>0</v>
      </c>
      <c r="I25" s="23">
        <f>SUMIF('Rodda Stats to 17-18'!$A$3:$A$465,'Combined Stats - Formula'!$A25,'Rodda Stats to 17-18'!I$3:I$465)</f>
        <v>77</v>
      </c>
      <c r="J25">
        <f t="shared" si="0"/>
        <v>13.92</v>
      </c>
      <c r="K25">
        <f>SUMIF('Rodda Stats to 17-18'!$A$3:$A$465,'Combined Stats - Formula'!$A25,'Rodda Stats to 17-18'!K$3:K$465)</f>
        <v>0</v>
      </c>
      <c r="L25">
        <f>SUMIF('Rodda Stats to 17-18'!$A$3:$A$465,'Combined Stats - Formula'!$A25,'Rodda Stats to 17-18'!L$3:L$465)</f>
        <v>0</v>
      </c>
      <c r="M25">
        <f>SUMIF('Rodda Stats to 17-18'!$A$3:$A$465,'Combined Stats - Formula'!$A25,'Rodda Stats to 17-18'!M$3:M$465)</f>
        <v>0</v>
      </c>
      <c r="N25">
        <f>SUMIF('Rodda Stats to 17-18'!$A$3:$A$465,'Combined Stats - Formula'!$A25,'Rodda Stats to 17-18'!N$3:N$465)</f>
        <v>0</v>
      </c>
      <c r="O25">
        <f>SUMIF('Rodda Stats to 17-18'!$A$3:$A$465,'Combined Stats - Formula'!$A25,'Rodda Stats to 17-18'!O$3:O$465)</f>
        <v>0</v>
      </c>
      <c r="P25" t="str">
        <f t="shared" si="1"/>
        <v/>
      </c>
      <c r="Q25">
        <f t="shared" si="2"/>
        <v>0</v>
      </c>
      <c r="R25">
        <f t="shared" si="3"/>
        <v>0</v>
      </c>
      <c r="S25" s="23">
        <f>SUMIF('Rodda Stats to 17-18'!$A$3:$A$465,'Combined Stats - Formula'!$A25,'Rodda Stats to 17-18'!S$3:S$465)</f>
        <v>0</v>
      </c>
      <c r="T25">
        <f>SUMIF('Rodda Stats to 17-18'!$A$3:$A$465,'Combined Stats - Formula'!$A25,'Rodda Stats to 17-18'!T$3:T$465)</f>
        <v>1</v>
      </c>
      <c r="U25">
        <f>SUMIF('Rodda Stats to 17-18'!$A$3:$A$465,'Combined Stats - Formula'!$A25,'Rodda Stats to 17-18'!U$3:U$465)</f>
        <v>0</v>
      </c>
      <c r="V25">
        <f>SUMIF('Rodda Stats to 17-18'!$A$3:$A$465,'Combined Stats - Formula'!$A25,'Rodda Stats to 17-18'!V$3:V$465)</f>
        <v>0</v>
      </c>
    </row>
    <row r="26" spans="1:22" x14ac:dyDescent="0.25">
      <c r="A26" s="20" t="s">
        <v>576</v>
      </c>
      <c r="B26">
        <f>SUMIF('Rodda Stats to 17-18'!$A$3:$A$465,'Combined Stats - Formula'!$A26,'Rodda Stats to 17-18'!B$3:B$465)</f>
        <v>0</v>
      </c>
      <c r="C26">
        <f>SUMIF('Rodda Stats to 17-18'!$A$3:$A$465,'Combined Stats - Formula'!$A26,'Rodda Stats to 17-18'!C$3:C$465)</f>
        <v>11</v>
      </c>
      <c r="D26">
        <f>SUMIF('Rodda Stats to 17-18'!$A$3:$A$465,'Combined Stats - Formula'!$A26,'Rodda Stats to 17-18'!D$3:D$465)</f>
        <v>10</v>
      </c>
      <c r="E26">
        <f>SUMIF('Rodda Stats to 17-18'!$A$3:$A$465,'Combined Stats - Formula'!$A26,'Rodda Stats to 17-18'!E$3:E$465)</f>
        <v>57</v>
      </c>
      <c r="F26">
        <f>SUMIF('Rodda Stats to 17-18'!$A$3:$A$465,'Combined Stats - Formula'!$A26,'Rodda Stats to 17-18'!F$3:F$465)</f>
        <v>1</v>
      </c>
      <c r="G26">
        <f>SUMIF('Rodda Stats to 17-18'!$A$3:$A$465,'Combined Stats - Formula'!$A26,'Rodda Stats to 17-18'!G$3:G$465)</f>
        <v>0</v>
      </c>
      <c r="H26">
        <f>SUMIF('Rodda Stats to 17-18'!$A$3:$A$465,'Combined Stats - Formula'!$A26,'Rodda Stats to 17-18'!H$3:H$465)</f>
        <v>0</v>
      </c>
      <c r="I26" s="23">
        <f>SUMIF('Rodda Stats to 17-18'!$A$3:$A$465,'Combined Stats - Formula'!$A26,'Rodda Stats to 17-18'!I$3:I$465)</f>
        <v>18</v>
      </c>
      <c r="J26">
        <f t="shared" si="0"/>
        <v>6.33</v>
      </c>
      <c r="K26">
        <f>SUMIF('Rodda Stats to 17-18'!$A$3:$A$465,'Combined Stats - Formula'!$A26,'Rodda Stats to 17-18'!K$3:K$465)</f>
        <v>0</v>
      </c>
      <c r="L26">
        <f>SUMIF('Rodda Stats to 17-18'!$A$3:$A$465,'Combined Stats - Formula'!$A26,'Rodda Stats to 17-18'!L$3:L$465)</f>
        <v>14</v>
      </c>
      <c r="M26">
        <f>SUMIF('Rodda Stats to 17-18'!$A$3:$A$465,'Combined Stats - Formula'!$A26,'Rodda Stats to 17-18'!M$3:M$465)</f>
        <v>424</v>
      </c>
      <c r="N26">
        <f>SUMIF('Rodda Stats to 17-18'!$A$3:$A$465,'Combined Stats - Formula'!$A26,'Rodda Stats to 17-18'!N$3:N$465)</f>
        <v>0</v>
      </c>
      <c r="O26">
        <f>SUMIF('Rodda Stats to 17-18'!$A$3:$A$465,'Combined Stats - Formula'!$A26,'Rodda Stats to 17-18'!O$3:O$465)</f>
        <v>0</v>
      </c>
      <c r="P26">
        <f t="shared" si="1"/>
        <v>30.29</v>
      </c>
      <c r="Q26">
        <f t="shared" si="2"/>
        <v>0</v>
      </c>
      <c r="R26">
        <f t="shared" si="3"/>
        <v>0</v>
      </c>
      <c r="S26" s="23">
        <f>SUMIF('Rodda Stats to 17-18'!$A$3:$A$465,'Combined Stats - Formula'!$A26,'Rodda Stats to 17-18'!S$3:S$465)</f>
        <v>0</v>
      </c>
      <c r="T26">
        <f>SUMIF('Rodda Stats to 17-18'!$A$3:$A$465,'Combined Stats - Formula'!$A26,'Rodda Stats to 17-18'!T$3:T$465)</f>
        <v>3</v>
      </c>
      <c r="U26">
        <f>SUMIF('Rodda Stats to 17-18'!$A$3:$A$465,'Combined Stats - Formula'!$A26,'Rodda Stats to 17-18'!U$3:U$465)</f>
        <v>0</v>
      </c>
      <c r="V26">
        <f>SUMIF('Rodda Stats to 17-18'!$A$3:$A$465,'Combined Stats - Formula'!$A26,'Rodda Stats to 17-18'!V$3:V$465)</f>
        <v>0</v>
      </c>
    </row>
    <row r="27" spans="1:22" x14ac:dyDescent="0.25">
      <c r="A27" s="20" t="s">
        <v>577</v>
      </c>
      <c r="B27">
        <f>SUMIF('Rodda Stats to 17-18'!$A$3:$A$465,'Combined Stats - Formula'!$A27,'Rodda Stats to 17-18'!B$3:B$465)</f>
        <v>0</v>
      </c>
      <c r="C27">
        <f>SUMIF('Rodda Stats to 17-18'!$A$3:$A$465,'Combined Stats - Formula'!$A27,'Rodda Stats to 17-18'!C$3:C$465)</f>
        <v>11</v>
      </c>
      <c r="D27">
        <f>SUMIF('Rodda Stats to 17-18'!$A$3:$A$465,'Combined Stats - Formula'!$A27,'Rodda Stats to 17-18'!D$3:D$465)</f>
        <v>9</v>
      </c>
      <c r="E27">
        <f>SUMIF('Rodda Stats to 17-18'!$A$3:$A$465,'Combined Stats - Formula'!$A27,'Rodda Stats to 17-18'!E$3:E$465)</f>
        <v>60</v>
      </c>
      <c r="F27">
        <f>SUMIF('Rodda Stats to 17-18'!$A$3:$A$465,'Combined Stats - Formula'!$A27,'Rodda Stats to 17-18'!F$3:F$465)</f>
        <v>1</v>
      </c>
      <c r="G27">
        <f>SUMIF('Rodda Stats to 17-18'!$A$3:$A$465,'Combined Stats - Formula'!$A27,'Rodda Stats to 17-18'!G$3:G$465)</f>
        <v>0</v>
      </c>
      <c r="H27">
        <f>SUMIF('Rodda Stats to 17-18'!$A$3:$A$465,'Combined Stats - Formula'!$A27,'Rodda Stats to 17-18'!H$3:H$465)</f>
        <v>0</v>
      </c>
      <c r="I27" s="23">
        <f>SUMIF('Rodda Stats to 17-18'!$A$3:$A$465,'Combined Stats - Formula'!$A27,'Rodda Stats to 17-18'!I$3:I$465)</f>
        <v>15</v>
      </c>
      <c r="J27">
        <f t="shared" si="0"/>
        <v>7.5</v>
      </c>
      <c r="K27">
        <f>SUMIF('Rodda Stats to 17-18'!$A$3:$A$465,'Combined Stats - Formula'!$A27,'Rodda Stats to 17-18'!K$3:K$465)</f>
        <v>0</v>
      </c>
      <c r="L27">
        <f>SUMIF('Rodda Stats to 17-18'!$A$3:$A$465,'Combined Stats - Formula'!$A27,'Rodda Stats to 17-18'!L$3:L$465)</f>
        <v>18</v>
      </c>
      <c r="M27">
        <f>SUMIF('Rodda Stats to 17-18'!$A$3:$A$465,'Combined Stats - Formula'!$A27,'Rodda Stats to 17-18'!M$3:M$465)</f>
        <v>430</v>
      </c>
      <c r="N27">
        <f>SUMIF('Rodda Stats to 17-18'!$A$3:$A$465,'Combined Stats - Formula'!$A27,'Rodda Stats to 17-18'!N$3:N$465)</f>
        <v>0</v>
      </c>
      <c r="O27">
        <f>SUMIF('Rodda Stats to 17-18'!$A$3:$A$465,'Combined Stats - Formula'!$A27,'Rodda Stats to 17-18'!O$3:O$465)</f>
        <v>0</v>
      </c>
      <c r="P27">
        <f t="shared" si="1"/>
        <v>23.89</v>
      </c>
      <c r="Q27">
        <f t="shared" si="2"/>
        <v>0</v>
      </c>
      <c r="R27">
        <f t="shared" si="3"/>
        <v>0</v>
      </c>
      <c r="S27" s="23">
        <f>SUMIF('Rodda Stats to 17-18'!$A$3:$A$465,'Combined Stats - Formula'!$A27,'Rodda Stats to 17-18'!S$3:S$465)</f>
        <v>0</v>
      </c>
      <c r="T27">
        <f>SUMIF('Rodda Stats to 17-18'!$A$3:$A$465,'Combined Stats - Formula'!$A27,'Rodda Stats to 17-18'!T$3:T$465)</f>
        <v>5</v>
      </c>
      <c r="U27">
        <f>SUMIF('Rodda Stats to 17-18'!$A$3:$A$465,'Combined Stats - Formula'!$A27,'Rodda Stats to 17-18'!U$3:U$465)</f>
        <v>0</v>
      </c>
      <c r="V27">
        <f>SUMIF('Rodda Stats to 17-18'!$A$3:$A$465,'Combined Stats - Formula'!$A27,'Rodda Stats to 17-18'!V$3:V$465)</f>
        <v>0</v>
      </c>
    </row>
    <row r="28" spans="1:22" x14ac:dyDescent="0.25">
      <c r="A28" s="20" t="s">
        <v>578</v>
      </c>
      <c r="B28">
        <f>SUMIF('Rodda Stats to 17-18'!$A$3:$A$465,'Combined Stats - Formula'!$A28,'Rodda Stats to 17-18'!B$3:B$465)</f>
        <v>0</v>
      </c>
      <c r="C28">
        <f>SUMIF('Rodda Stats to 17-18'!$A$3:$A$465,'Combined Stats - Formula'!$A28,'Rodda Stats to 17-18'!C$3:C$465)</f>
        <v>20</v>
      </c>
      <c r="D28">
        <f>SUMIF('Rodda Stats to 17-18'!$A$3:$A$465,'Combined Stats - Formula'!$A28,'Rodda Stats to 17-18'!D$3:D$465)</f>
        <v>24</v>
      </c>
      <c r="E28">
        <f>SUMIF('Rodda Stats to 17-18'!$A$3:$A$465,'Combined Stats - Formula'!$A28,'Rodda Stats to 17-18'!E$3:E$465)</f>
        <v>409</v>
      </c>
      <c r="F28">
        <f>SUMIF('Rodda Stats to 17-18'!$A$3:$A$465,'Combined Stats - Formula'!$A28,'Rodda Stats to 17-18'!F$3:F$465)</f>
        <v>2</v>
      </c>
      <c r="G28">
        <f>SUMIF('Rodda Stats to 17-18'!$A$3:$A$465,'Combined Stats - Formula'!$A28,'Rodda Stats to 17-18'!G$3:G$465)</f>
        <v>2</v>
      </c>
      <c r="H28">
        <f>SUMIF('Rodda Stats to 17-18'!$A$3:$A$465,'Combined Stats - Formula'!$A28,'Rodda Stats to 17-18'!H$3:H$465)</f>
        <v>0</v>
      </c>
      <c r="I28" s="23">
        <f>SUMIF('Rodda Stats to 17-18'!$A$3:$A$465,'Combined Stats - Formula'!$A28,'Rodda Stats to 17-18'!I$3:I$465)</f>
        <v>62</v>
      </c>
      <c r="J28">
        <f t="shared" si="0"/>
        <v>18.59</v>
      </c>
      <c r="K28">
        <f>SUMIF('Rodda Stats to 17-18'!$A$3:$A$465,'Combined Stats - Formula'!$A28,'Rodda Stats to 17-18'!K$3:K$465)</f>
        <v>0</v>
      </c>
      <c r="L28">
        <f>SUMIF('Rodda Stats to 17-18'!$A$3:$A$465,'Combined Stats - Formula'!$A28,'Rodda Stats to 17-18'!L$3:L$465)</f>
        <v>5</v>
      </c>
      <c r="M28">
        <f>SUMIF('Rodda Stats to 17-18'!$A$3:$A$465,'Combined Stats - Formula'!$A28,'Rodda Stats to 17-18'!M$3:M$465)</f>
        <v>100</v>
      </c>
      <c r="N28">
        <f>SUMIF('Rodda Stats to 17-18'!$A$3:$A$465,'Combined Stats - Formula'!$A28,'Rodda Stats to 17-18'!N$3:N$465)</f>
        <v>0</v>
      </c>
      <c r="O28">
        <f>SUMIF('Rodda Stats to 17-18'!$A$3:$A$465,'Combined Stats - Formula'!$A28,'Rodda Stats to 17-18'!O$3:O$465)</f>
        <v>0</v>
      </c>
      <c r="P28">
        <f t="shared" si="1"/>
        <v>20</v>
      </c>
      <c r="Q28">
        <f t="shared" si="2"/>
        <v>0</v>
      </c>
      <c r="R28">
        <f t="shared" si="3"/>
        <v>0</v>
      </c>
      <c r="S28" s="23">
        <f>SUMIF('Rodda Stats to 17-18'!$A$3:$A$465,'Combined Stats - Formula'!$A28,'Rodda Stats to 17-18'!S$3:S$465)</f>
        <v>0</v>
      </c>
      <c r="T28">
        <f>SUMIF('Rodda Stats to 17-18'!$A$3:$A$465,'Combined Stats - Formula'!$A28,'Rodda Stats to 17-18'!T$3:T$465)</f>
        <v>10</v>
      </c>
      <c r="U28">
        <f>SUMIF('Rodda Stats to 17-18'!$A$3:$A$465,'Combined Stats - Formula'!$A28,'Rodda Stats to 17-18'!U$3:U$465)</f>
        <v>0</v>
      </c>
      <c r="V28">
        <f>SUMIF('Rodda Stats to 17-18'!$A$3:$A$465,'Combined Stats - Formula'!$A28,'Rodda Stats to 17-18'!V$3:V$465)</f>
        <v>0</v>
      </c>
    </row>
    <row r="29" spans="1:22" x14ac:dyDescent="0.25">
      <c r="A29" s="20" t="s">
        <v>579</v>
      </c>
      <c r="B29">
        <f>SUMIF('Rodda Stats to 17-18'!$A$3:$A$465,'Combined Stats - Formula'!$A29,'Rodda Stats to 17-18'!B$3:B$465)</f>
        <v>0</v>
      </c>
      <c r="C29">
        <f>SUMIF('Rodda Stats to 17-18'!$A$3:$A$465,'Combined Stats - Formula'!$A29,'Rodda Stats to 17-18'!C$3:C$465)</f>
        <v>7</v>
      </c>
      <c r="D29">
        <f>SUMIF('Rodda Stats to 17-18'!$A$3:$A$465,'Combined Stats - Formula'!$A29,'Rodda Stats to 17-18'!D$3:D$465)</f>
        <v>6</v>
      </c>
      <c r="E29">
        <f>SUMIF('Rodda Stats to 17-18'!$A$3:$A$465,'Combined Stats - Formula'!$A29,'Rodda Stats to 17-18'!E$3:E$465)</f>
        <v>53</v>
      </c>
      <c r="F29">
        <f>SUMIF('Rodda Stats to 17-18'!$A$3:$A$465,'Combined Stats - Formula'!$A29,'Rodda Stats to 17-18'!F$3:F$465)</f>
        <v>1</v>
      </c>
      <c r="G29">
        <f>SUMIF('Rodda Stats to 17-18'!$A$3:$A$465,'Combined Stats - Formula'!$A29,'Rodda Stats to 17-18'!G$3:G$465)</f>
        <v>0</v>
      </c>
      <c r="H29">
        <f>SUMIF('Rodda Stats to 17-18'!$A$3:$A$465,'Combined Stats - Formula'!$A29,'Rodda Stats to 17-18'!H$3:H$465)</f>
        <v>0</v>
      </c>
      <c r="I29" s="23">
        <f>SUMIF('Rodda Stats to 17-18'!$A$3:$A$465,'Combined Stats - Formula'!$A29,'Rodda Stats to 17-18'!I$3:I$465)</f>
        <v>33</v>
      </c>
      <c r="J29">
        <f t="shared" si="0"/>
        <v>10.6</v>
      </c>
      <c r="K29">
        <f>SUMIF('Rodda Stats to 17-18'!$A$3:$A$465,'Combined Stats - Formula'!$A29,'Rodda Stats to 17-18'!K$3:K$465)</f>
        <v>0</v>
      </c>
      <c r="L29">
        <f>SUMIF('Rodda Stats to 17-18'!$A$3:$A$465,'Combined Stats - Formula'!$A29,'Rodda Stats to 17-18'!L$3:L$465)</f>
        <v>0</v>
      </c>
      <c r="M29">
        <f>SUMIF('Rodda Stats to 17-18'!$A$3:$A$465,'Combined Stats - Formula'!$A29,'Rodda Stats to 17-18'!M$3:M$465)</f>
        <v>109</v>
      </c>
      <c r="N29">
        <f>SUMIF('Rodda Stats to 17-18'!$A$3:$A$465,'Combined Stats - Formula'!$A29,'Rodda Stats to 17-18'!N$3:N$465)</f>
        <v>0</v>
      </c>
      <c r="O29">
        <f>SUMIF('Rodda Stats to 17-18'!$A$3:$A$465,'Combined Stats - Formula'!$A29,'Rodda Stats to 17-18'!O$3:O$465)</f>
        <v>0</v>
      </c>
      <c r="P29" t="str">
        <f t="shared" si="1"/>
        <v/>
      </c>
      <c r="Q29">
        <f t="shared" si="2"/>
        <v>0</v>
      </c>
      <c r="R29">
        <f t="shared" si="3"/>
        <v>0</v>
      </c>
      <c r="S29" s="23">
        <f>SUMIF('Rodda Stats to 17-18'!$A$3:$A$465,'Combined Stats - Formula'!$A29,'Rodda Stats to 17-18'!S$3:S$465)</f>
        <v>0</v>
      </c>
      <c r="T29">
        <f>SUMIF('Rodda Stats to 17-18'!$A$3:$A$465,'Combined Stats - Formula'!$A29,'Rodda Stats to 17-18'!T$3:T$465)</f>
        <v>1</v>
      </c>
      <c r="U29">
        <f>SUMIF('Rodda Stats to 17-18'!$A$3:$A$465,'Combined Stats - Formula'!$A29,'Rodda Stats to 17-18'!U$3:U$465)</f>
        <v>0</v>
      </c>
      <c r="V29">
        <f>SUMIF('Rodda Stats to 17-18'!$A$3:$A$465,'Combined Stats - Formula'!$A29,'Rodda Stats to 17-18'!V$3:V$465)</f>
        <v>0</v>
      </c>
    </row>
    <row r="30" spans="1:22" x14ac:dyDescent="0.25">
      <c r="A30" s="20" t="s">
        <v>580</v>
      </c>
      <c r="B30">
        <f>SUMIF('Rodda Stats to 17-18'!$A$3:$A$465,'Combined Stats - Formula'!$A30,'Rodda Stats to 17-18'!B$3:B$465)</f>
        <v>0</v>
      </c>
      <c r="C30">
        <f>SUMIF('Rodda Stats to 17-18'!$A$3:$A$465,'Combined Stats - Formula'!$A30,'Rodda Stats to 17-18'!C$3:C$465)</f>
        <v>30</v>
      </c>
      <c r="D30">
        <f>SUMIF('Rodda Stats to 17-18'!$A$3:$A$465,'Combined Stats - Formula'!$A30,'Rodda Stats to 17-18'!D$3:D$465)</f>
        <v>29</v>
      </c>
      <c r="E30">
        <f>SUMIF('Rodda Stats to 17-18'!$A$3:$A$465,'Combined Stats - Formula'!$A30,'Rodda Stats to 17-18'!E$3:E$465)</f>
        <v>602</v>
      </c>
      <c r="F30">
        <f>SUMIF('Rodda Stats to 17-18'!$A$3:$A$465,'Combined Stats - Formula'!$A30,'Rodda Stats to 17-18'!F$3:F$465)</f>
        <v>0</v>
      </c>
      <c r="G30">
        <f>SUMIF('Rodda Stats to 17-18'!$A$3:$A$465,'Combined Stats - Formula'!$A30,'Rodda Stats to 17-18'!G$3:G$465)</f>
        <v>2</v>
      </c>
      <c r="H30">
        <f>SUMIF('Rodda Stats to 17-18'!$A$3:$A$465,'Combined Stats - Formula'!$A30,'Rodda Stats to 17-18'!H$3:H$465)</f>
        <v>2</v>
      </c>
      <c r="I30" s="23">
        <f>SUMIF('Rodda Stats to 17-18'!$A$3:$A$465,'Combined Stats - Formula'!$A30,'Rodda Stats to 17-18'!I$3:I$465)</f>
        <v>119</v>
      </c>
      <c r="J30">
        <f t="shared" si="0"/>
        <v>20.76</v>
      </c>
      <c r="K30">
        <f>SUMIF('Rodda Stats to 17-18'!$A$3:$A$465,'Combined Stats - Formula'!$A30,'Rodda Stats to 17-18'!K$3:K$465)</f>
        <v>0</v>
      </c>
      <c r="L30">
        <f>SUMIF('Rodda Stats to 17-18'!$A$3:$A$465,'Combined Stats - Formula'!$A30,'Rodda Stats to 17-18'!L$3:L$465)</f>
        <v>11</v>
      </c>
      <c r="M30">
        <f>SUMIF('Rodda Stats to 17-18'!$A$3:$A$465,'Combined Stats - Formula'!$A30,'Rodda Stats to 17-18'!M$3:M$465)</f>
        <v>387</v>
      </c>
      <c r="N30">
        <f>SUMIF('Rodda Stats to 17-18'!$A$3:$A$465,'Combined Stats - Formula'!$A30,'Rodda Stats to 17-18'!N$3:N$465)</f>
        <v>0</v>
      </c>
      <c r="O30">
        <f>SUMIF('Rodda Stats to 17-18'!$A$3:$A$465,'Combined Stats - Formula'!$A30,'Rodda Stats to 17-18'!O$3:O$465)</f>
        <v>0</v>
      </c>
      <c r="P30">
        <f t="shared" si="1"/>
        <v>35.18</v>
      </c>
      <c r="Q30">
        <f t="shared" si="2"/>
        <v>0</v>
      </c>
      <c r="R30">
        <f t="shared" si="3"/>
        <v>0</v>
      </c>
      <c r="S30" s="23">
        <f>SUMIF('Rodda Stats to 17-18'!$A$3:$A$465,'Combined Stats - Formula'!$A30,'Rodda Stats to 17-18'!S$3:S$465)</f>
        <v>0</v>
      </c>
      <c r="T30">
        <f>SUMIF('Rodda Stats to 17-18'!$A$3:$A$465,'Combined Stats - Formula'!$A30,'Rodda Stats to 17-18'!T$3:T$465)</f>
        <v>12</v>
      </c>
      <c r="U30">
        <f>SUMIF('Rodda Stats to 17-18'!$A$3:$A$465,'Combined Stats - Formula'!$A30,'Rodda Stats to 17-18'!U$3:U$465)</f>
        <v>0</v>
      </c>
      <c r="V30">
        <f>SUMIF('Rodda Stats to 17-18'!$A$3:$A$465,'Combined Stats - Formula'!$A30,'Rodda Stats to 17-18'!V$3:V$465)</f>
        <v>0</v>
      </c>
    </row>
    <row r="31" spans="1:22" x14ac:dyDescent="0.25">
      <c r="A31" s="20" t="s">
        <v>581</v>
      </c>
      <c r="B31">
        <f>SUMIF('Rodda Stats to 17-18'!$A$3:$A$465,'Combined Stats - Formula'!$A31,'Rodda Stats to 17-18'!B$3:B$465)</f>
        <v>0</v>
      </c>
      <c r="C31">
        <f>SUMIF('Rodda Stats to 17-18'!$A$3:$A$465,'Combined Stats - Formula'!$A31,'Rodda Stats to 17-18'!C$3:C$465)</f>
        <v>71</v>
      </c>
      <c r="D31">
        <f>SUMIF('Rodda Stats to 17-18'!$A$3:$A$465,'Combined Stats - Formula'!$A31,'Rodda Stats to 17-18'!D$3:D$465)</f>
        <v>51</v>
      </c>
      <c r="E31">
        <f>SUMIF('Rodda Stats to 17-18'!$A$3:$A$465,'Combined Stats - Formula'!$A31,'Rodda Stats to 17-18'!E$3:E$465)</f>
        <v>302</v>
      </c>
      <c r="F31">
        <f>SUMIF('Rodda Stats to 17-18'!$A$3:$A$465,'Combined Stats - Formula'!$A31,'Rodda Stats to 17-18'!F$3:F$465)</f>
        <v>17</v>
      </c>
      <c r="G31">
        <f>SUMIF('Rodda Stats to 17-18'!$A$3:$A$465,'Combined Stats - Formula'!$A31,'Rodda Stats to 17-18'!G$3:G$465)</f>
        <v>0</v>
      </c>
      <c r="H31">
        <f>SUMIF('Rodda Stats to 17-18'!$A$3:$A$465,'Combined Stats - Formula'!$A31,'Rodda Stats to 17-18'!H$3:H$465)</f>
        <v>0</v>
      </c>
      <c r="I31" s="23">
        <f>SUMIF('Rodda Stats to 17-18'!$A$3:$A$465,'Combined Stats - Formula'!$A31,'Rodda Stats to 17-18'!I$3:I$465)</f>
        <v>44</v>
      </c>
      <c r="J31">
        <f t="shared" si="0"/>
        <v>8.8800000000000008</v>
      </c>
      <c r="K31">
        <f>SUMIF('Rodda Stats to 17-18'!$A$3:$A$465,'Combined Stats - Formula'!$A31,'Rodda Stats to 17-18'!K$3:K$465)</f>
        <v>0</v>
      </c>
      <c r="L31">
        <f>SUMIF('Rodda Stats to 17-18'!$A$3:$A$465,'Combined Stats - Formula'!$A31,'Rodda Stats to 17-18'!L$3:L$465)</f>
        <v>94</v>
      </c>
      <c r="M31">
        <f>SUMIF('Rodda Stats to 17-18'!$A$3:$A$465,'Combined Stats - Formula'!$A31,'Rodda Stats to 17-18'!M$3:M$465)</f>
        <v>2553</v>
      </c>
      <c r="N31">
        <f>SUMIF('Rodda Stats to 17-18'!$A$3:$A$465,'Combined Stats - Formula'!$A31,'Rodda Stats to 17-18'!N$3:N$465)</f>
        <v>0</v>
      </c>
      <c r="O31">
        <f>SUMIF('Rodda Stats to 17-18'!$A$3:$A$465,'Combined Stats - Formula'!$A31,'Rodda Stats to 17-18'!O$3:O$465)</f>
        <v>0</v>
      </c>
      <c r="P31">
        <f t="shared" si="1"/>
        <v>27.16</v>
      </c>
      <c r="Q31">
        <f t="shared" si="2"/>
        <v>0</v>
      </c>
      <c r="R31">
        <f t="shared" si="3"/>
        <v>0</v>
      </c>
      <c r="S31" s="23">
        <f>SUMIF('Rodda Stats to 17-18'!$A$3:$A$465,'Combined Stats - Formula'!$A31,'Rodda Stats to 17-18'!S$3:S$465)</f>
        <v>0</v>
      </c>
      <c r="T31">
        <f>SUMIF('Rodda Stats to 17-18'!$A$3:$A$465,'Combined Stats - Formula'!$A31,'Rodda Stats to 17-18'!T$3:T$465)</f>
        <v>14</v>
      </c>
      <c r="U31">
        <f>SUMIF('Rodda Stats to 17-18'!$A$3:$A$465,'Combined Stats - Formula'!$A31,'Rodda Stats to 17-18'!U$3:U$465)</f>
        <v>0</v>
      </c>
      <c r="V31">
        <f>SUMIF('Rodda Stats to 17-18'!$A$3:$A$465,'Combined Stats - Formula'!$A31,'Rodda Stats to 17-18'!V$3:V$465)</f>
        <v>0</v>
      </c>
    </row>
    <row r="32" spans="1:22" x14ac:dyDescent="0.25">
      <c r="A32" s="20" t="s">
        <v>548</v>
      </c>
      <c r="B32">
        <f>SUMIF('Rodda Stats to 17-18'!$A$3:$A$465,'Combined Stats - Formula'!$A32,'Rodda Stats to 17-18'!B$3:B$465)</f>
        <v>2</v>
      </c>
      <c r="C32">
        <f>SUMIF('Rodda Stats to 17-18'!$A$3:$A$465,'Combined Stats - Formula'!$A32,'Rodda Stats to 17-18'!C$3:C$465)</f>
        <v>52</v>
      </c>
      <c r="D32">
        <f>SUMIF('Rodda Stats to 17-18'!$A$3:$A$465,'Combined Stats - Formula'!$A32,'Rodda Stats to 17-18'!D$3:D$465)</f>
        <v>51</v>
      </c>
      <c r="E32">
        <f>SUMIF('Rodda Stats to 17-18'!$A$3:$A$465,'Combined Stats - Formula'!$A32,'Rodda Stats to 17-18'!E$3:E$465)</f>
        <v>358</v>
      </c>
      <c r="F32">
        <f>SUMIF('Rodda Stats to 17-18'!$A$3:$A$465,'Combined Stats - Formula'!$A32,'Rodda Stats to 17-18'!F$3:F$465)</f>
        <v>9</v>
      </c>
      <c r="G32">
        <f>SUMIF('Rodda Stats to 17-18'!$A$3:$A$465,'Combined Stats - Formula'!$A32,'Rodda Stats to 17-18'!G$3:G$465)</f>
        <v>0</v>
      </c>
      <c r="H32">
        <f>SUMIF('Rodda Stats to 17-18'!$A$3:$A$465,'Combined Stats - Formula'!$A32,'Rodda Stats to 17-18'!H$3:H$465)</f>
        <v>0</v>
      </c>
      <c r="I32" s="23">
        <f>SUMIF('Rodda Stats to 17-18'!$A$3:$A$465,'Combined Stats - Formula'!$A32,'Rodda Stats to 17-18'!I$3:I$465)</f>
        <v>74.099999999999994</v>
      </c>
      <c r="J32">
        <f t="shared" si="0"/>
        <v>8.52</v>
      </c>
      <c r="K32">
        <f>SUMIF('Rodda Stats to 17-18'!$A$3:$A$465,'Combined Stats - Formula'!$A32,'Rodda Stats to 17-18'!K$3:K$465)</f>
        <v>174.3</v>
      </c>
      <c r="L32">
        <f>SUMIF('Rodda Stats to 17-18'!$A$3:$A$465,'Combined Stats - Formula'!$A32,'Rodda Stats to 17-18'!L$3:L$465)</f>
        <v>108</v>
      </c>
      <c r="M32">
        <f>SUMIF('Rodda Stats to 17-18'!$A$3:$A$465,'Combined Stats - Formula'!$A32,'Rodda Stats to 17-18'!M$3:M$465)</f>
        <v>2457</v>
      </c>
      <c r="N32">
        <f>SUMIF('Rodda Stats to 17-18'!$A$3:$A$465,'Combined Stats - Formula'!$A32,'Rodda Stats to 17-18'!N$3:N$465)</f>
        <v>5</v>
      </c>
      <c r="O32">
        <f>SUMIF('Rodda Stats to 17-18'!$A$3:$A$465,'Combined Stats - Formula'!$A32,'Rodda Stats to 17-18'!O$3:O$465)</f>
        <v>1</v>
      </c>
      <c r="P32">
        <f t="shared" si="1"/>
        <v>22.75</v>
      </c>
      <c r="Q32">
        <f t="shared" si="2"/>
        <v>9.68</v>
      </c>
      <c r="R32">
        <f t="shared" si="3"/>
        <v>14.1</v>
      </c>
      <c r="S32" s="23">
        <f>SUMIF('Rodda Stats to 17-18'!$A$3:$A$465,'Combined Stats - Formula'!$A32,'Rodda Stats to 17-18'!S$3:S$465)</f>
        <v>2</v>
      </c>
      <c r="T32">
        <f>SUMIF('Rodda Stats to 17-18'!$A$3:$A$465,'Combined Stats - Formula'!$A32,'Rodda Stats to 17-18'!T$3:T$465)</f>
        <v>14</v>
      </c>
      <c r="U32">
        <f>SUMIF('Rodda Stats to 17-18'!$A$3:$A$465,'Combined Stats - Formula'!$A32,'Rodda Stats to 17-18'!U$3:U$465)</f>
        <v>0</v>
      </c>
      <c r="V32">
        <f>SUMIF('Rodda Stats to 17-18'!$A$3:$A$465,'Combined Stats - Formula'!$A32,'Rodda Stats to 17-18'!V$3:V$465)</f>
        <v>0</v>
      </c>
    </row>
    <row r="33" spans="1:22" x14ac:dyDescent="0.25">
      <c r="A33" s="20" t="s">
        <v>582</v>
      </c>
      <c r="B33">
        <f>SUMIF('Rodda Stats to 17-18'!$A$3:$A$465,'Combined Stats - Formula'!$A33,'Rodda Stats to 17-18'!B$3:B$465)</f>
        <v>0</v>
      </c>
      <c r="C33">
        <f>SUMIF('Rodda Stats to 17-18'!$A$3:$A$465,'Combined Stats - Formula'!$A33,'Rodda Stats to 17-18'!C$3:C$465)</f>
        <v>19</v>
      </c>
      <c r="D33">
        <f>SUMIF('Rodda Stats to 17-18'!$A$3:$A$465,'Combined Stats - Formula'!$A33,'Rodda Stats to 17-18'!D$3:D$465)</f>
        <v>20</v>
      </c>
      <c r="E33">
        <f>SUMIF('Rodda Stats to 17-18'!$A$3:$A$465,'Combined Stats - Formula'!$A33,'Rodda Stats to 17-18'!E$3:E$465)</f>
        <v>429</v>
      </c>
      <c r="F33">
        <f>SUMIF('Rodda Stats to 17-18'!$A$3:$A$465,'Combined Stats - Formula'!$A33,'Rodda Stats to 17-18'!F$3:F$465)</f>
        <v>5</v>
      </c>
      <c r="G33">
        <f>SUMIF('Rodda Stats to 17-18'!$A$3:$A$465,'Combined Stats - Formula'!$A33,'Rodda Stats to 17-18'!G$3:G$465)</f>
        <v>2</v>
      </c>
      <c r="H33">
        <f>SUMIF('Rodda Stats to 17-18'!$A$3:$A$465,'Combined Stats - Formula'!$A33,'Rodda Stats to 17-18'!H$3:H$465)</f>
        <v>0</v>
      </c>
      <c r="I33" s="23">
        <f>SUMIF('Rodda Stats to 17-18'!$A$3:$A$465,'Combined Stats - Formula'!$A33,'Rodda Stats to 17-18'!I$3:I$465)</f>
        <v>57.1</v>
      </c>
      <c r="J33">
        <f t="shared" si="0"/>
        <v>28.6</v>
      </c>
      <c r="K33">
        <f>SUMIF('Rodda Stats to 17-18'!$A$3:$A$465,'Combined Stats - Formula'!$A33,'Rodda Stats to 17-18'!K$3:K$465)</f>
        <v>0</v>
      </c>
      <c r="L33">
        <f>SUMIF('Rodda Stats to 17-18'!$A$3:$A$465,'Combined Stats - Formula'!$A33,'Rodda Stats to 17-18'!L$3:L$465)</f>
        <v>0</v>
      </c>
      <c r="M33">
        <f>SUMIF('Rodda Stats to 17-18'!$A$3:$A$465,'Combined Stats - Formula'!$A33,'Rodda Stats to 17-18'!M$3:M$465)</f>
        <v>2</v>
      </c>
      <c r="N33">
        <f>SUMIF('Rodda Stats to 17-18'!$A$3:$A$465,'Combined Stats - Formula'!$A33,'Rodda Stats to 17-18'!N$3:N$465)</f>
        <v>0</v>
      </c>
      <c r="O33">
        <f>SUMIF('Rodda Stats to 17-18'!$A$3:$A$465,'Combined Stats - Formula'!$A33,'Rodda Stats to 17-18'!O$3:O$465)</f>
        <v>0</v>
      </c>
      <c r="P33" t="str">
        <f t="shared" si="1"/>
        <v/>
      </c>
      <c r="Q33">
        <f t="shared" si="2"/>
        <v>0</v>
      </c>
      <c r="R33">
        <f t="shared" si="3"/>
        <v>0</v>
      </c>
      <c r="S33" s="23">
        <f>SUMIF('Rodda Stats to 17-18'!$A$3:$A$465,'Combined Stats - Formula'!$A33,'Rodda Stats to 17-18'!S$3:S$465)</f>
        <v>0</v>
      </c>
      <c r="T33">
        <f>SUMIF('Rodda Stats to 17-18'!$A$3:$A$465,'Combined Stats - Formula'!$A33,'Rodda Stats to 17-18'!T$3:T$465)</f>
        <v>7</v>
      </c>
      <c r="U33">
        <f>SUMIF('Rodda Stats to 17-18'!$A$3:$A$465,'Combined Stats - Formula'!$A33,'Rodda Stats to 17-18'!U$3:U$465)</f>
        <v>0</v>
      </c>
      <c r="V33">
        <f>SUMIF('Rodda Stats to 17-18'!$A$3:$A$465,'Combined Stats - Formula'!$A33,'Rodda Stats to 17-18'!V$3:V$465)</f>
        <v>1</v>
      </c>
    </row>
    <row r="34" spans="1:22" x14ac:dyDescent="0.25">
      <c r="A34" s="20" t="s">
        <v>583</v>
      </c>
      <c r="B34">
        <f>SUMIF('Rodda Stats to 17-18'!$A$3:$A$465,'Combined Stats - Formula'!$A34,'Rodda Stats to 17-18'!B$3:B$465)</f>
        <v>0</v>
      </c>
      <c r="C34">
        <f>SUMIF('Rodda Stats to 17-18'!$A$3:$A$465,'Combined Stats - Formula'!$A34,'Rodda Stats to 17-18'!C$3:C$465)</f>
        <v>12</v>
      </c>
      <c r="D34">
        <f>SUMIF('Rodda Stats to 17-18'!$A$3:$A$465,'Combined Stats - Formula'!$A34,'Rodda Stats to 17-18'!D$3:D$465)</f>
        <v>13</v>
      </c>
      <c r="E34">
        <f>SUMIF('Rodda Stats to 17-18'!$A$3:$A$465,'Combined Stats - Formula'!$A34,'Rodda Stats to 17-18'!E$3:E$465)</f>
        <v>170</v>
      </c>
      <c r="F34">
        <f>SUMIF('Rodda Stats to 17-18'!$A$3:$A$465,'Combined Stats - Formula'!$A34,'Rodda Stats to 17-18'!F$3:F$465)</f>
        <v>5</v>
      </c>
      <c r="G34">
        <f>SUMIF('Rodda Stats to 17-18'!$A$3:$A$465,'Combined Stats - Formula'!$A34,'Rodda Stats to 17-18'!G$3:G$465)</f>
        <v>0</v>
      </c>
      <c r="H34">
        <f>SUMIF('Rodda Stats to 17-18'!$A$3:$A$465,'Combined Stats - Formula'!$A34,'Rodda Stats to 17-18'!H$3:H$465)</f>
        <v>0</v>
      </c>
      <c r="I34" s="23">
        <f>SUMIF('Rodda Stats to 17-18'!$A$3:$A$465,'Combined Stats - Formula'!$A34,'Rodda Stats to 17-18'!I$3:I$465)</f>
        <v>46</v>
      </c>
      <c r="J34">
        <f t="shared" si="0"/>
        <v>21.25</v>
      </c>
      <c r="K34">
        <f>SUMIF('Rodda Stats to 17-18'!$A$3:$A$465,'Combined Stats - Formula'!$A34,'Rodda Stats to 17-18'!K$3:K$465)</f>
        <v>0</v>
      </c>
      <c r="L34">
        <f>SUMIF('Rodda Stats to 17-18'!$A$3:$A$465,'Combined Stats - Formula'!$A34,'Rodda Stats to 17-18'!L$3:L$465)</f>
        <v>13</v>
      </c>
      <c r="M34">
        <f>SUMIF('Rodda Stats to 17-18'!$A$3:$A$465,'Combined Stats - Formula'!$A34,'Rodda Stats to 17-18'!M$3:M$465)</f>
        <v>252</v>
      </c>
      <c r="N34">
        <f>SUMIF('Rodda Stats to 17-18'!$A$3:$A$465,'Combined Stats - Formula'!$A34,'Rodda Stats to 17-18'!N$3:N$465)</f>
        <v>0</v>
      </c>
      <c r="O34">
        <f>SUMIF('Rodda Stats to 17-18'!$A$3:$A$465,'Combined Stats - Formula'!$A34,'Rodda Stats to 17-18'!O$3:O$465)</f>
        <v>0</v>
      </c>
      <c r="P34">
        <f t="shared" si="1"/>
        <v>19.38</v>
      </c>
      <c r="Q34">
        <f t="shared" si="2"/>
        <v>0</v>
      </c>
      <c r="R34">
        <f t="shared" si="3"/>
        <v>0</v>
      </c>
      <c r="S34" s="23">
        <f>SUMIF('Rodda Stats to 17-18'!$A$3:$A$465,'Combined Stats - Formula'!$A34,'Rodda Stats to 17-18'!S$3:S$465)</f>
        <v>0</v>
      </c>
      <c r="T34">
        <f>SUMIF('Rodda Stats to 17-18'!$A$3:$A$465,'Combined Stats - Formula'!$A34,'Rodda Stats to 17-18'!T$3:T$465)</f>
        <v>3</v>
      </c>
      <c r="U34">
        <f>SUMIF('Rodda Stats to 17-18'!$A$3:$A$465,'Combined Stats - Formula'!$A34,'Rodda Stats to 17-18'!U$3:U$465)</f>
        <v>0</v>
      </c>
      <c r="V34">
        <f>SUMIF('Rodda Stats to 17-18'!$A$3:$A$465,'Combined Stats - Formula'!$A34,'Rodda Stats to 17-18'!V$3:V$465)</f>
        <v>0</v>
      </c>
    </row>
    <row r="35" spans="1:22" x14ac:dyDescent="0.25">
      <c r="A35" s="20" t="s">
        <v>584</v>
      </c>
      <c r="B35">
        <f>SUMIF('Rodda Stats to 17-18'!$A$3:$A$465,'Combined Stats - Formula'!$A35,'Rodda Stats to 17-18'!B$3:B$465)</f>
        <v>0</v>
      </c>
      <c r="C35">
        <f>SUMIF('Rodda Stats to 17-18'!$A$3:$A$465,'Combined Stats - Formula'!$A35,'Rodda Stats to 17-18'!C$3:C$465)</f>
        <v>13</v>
      </c>
      <c r="D35">
        <f>SUMIF('Rodda Stats to 17-18'!$A$3:$A$465,'Combined Stats - Formula'!$A35,'Rodda Stats to 17-18'!D$3:D$465)</f>
        <v>7</v>
      </c>
      <c r="E35">
        <f>SUMIF('Rodda Stats to 17-18'!$A$3:$A$465,'Combined Stats - Formula'!$A35,'Rodda Stats to 17-18'!E$3:E$465)</f>
        <v>29</v>
      </c>
      <c r="F35">
        <f>SUMIF('Rodda Stats to 17-18'!$A$3:$A$465,'Combined Stats - Formula'!$A35,'Rodda Stats to 17-18'!F$3:F$465)</f>
        <v>3</v>
      </c>
      <c r="G35">
        <f>SUMIF('Rodda Stats to 17-18'!$A$3:$A$465,'Combined Stats - Formula'!$A35,'Rodda Stats to 17-18'!G$3:G$465)</f>
        <v>0</v>
      </c>
      <c r="H35">
        <f>SUMIF('Rodda Stats to 17-18'!$A$3:$A$465,'Combined Stats - Formula'!$A35,'Rodda Stats to 17-18'!H$3:H$465)</f>
        <v>0</v>
      </c>
      <c r="I35" s="23">
        <f>SUMIF('Rodda Stats to 17-18'!$A$3:$A$465,'Combined Stats - Formula'!$A35,'Rodda Stats to 17-18'!I$3:I$465)</f>
        <v>9.1</v>
      </c>
      <c r="J35">
        <f t="shared" si="0"/>
        <v>7.25</v>
      </c>
      <c r="K35">
        <f>SUMIF('Rodda Stats to 17-18'!$A$3:$A$465,'Combined Stats - Formula'!$A35,'Rodda Stats to 17-18'!K$3:K$465)</f>
        <v>0</v>
      </c>
      <c r="L35">
        <f>SUMIF('Rodda Stats to 17-18'!$A$3:$A$465,'Combined Stats - Formula'!$A35,'Rodda Stats to 17-18'!L$3:L$465)</f>
        <v>24</v>
      </c>
      <c r="M35">
        <f>SUMIF('Rodda Stats to 17-18'!$A$3:$A$465,'Combined Stats - Formula'!$A35,'Rodda Stats to 17-18'!M$3:M$465)</f>
        <v>283</v>
      </c>
      <c r="N35">
        <f>SUMIF('Rodda Stats to 17-18'!$A$3:$A$465,'Combined Stats - Formula'!$A35,'Rodda Stats to 17-18'!N$3:N$465)</f>
        <v>1</v>
      </c>
      <c r="O35">
        <f>SUMIF('Rodda Stats to 17-18'!$A$3:$A$465,'Combined Stats - Formula'!$A35,'Rodda Stats to 17-18'!O$3:O$465)</f>
        <v>0</v>
      </c>
      <c r="P35">
        <f t="shared" si="1"/>
        <v>11.79</v>
      </c>
      <c r="Q35">
        <f t="shared" si="2"/>
        <v>0</v>
      </c>
      <c r="R35">
        <f t="shared" si="3"/>
        <v>0</v>
      </c>
      <c r="S35" s="23">
        <f>SUMIF('Rodda Stats to 17-18'!$A$3:$A$465,'Combined Stats - Formula'!$A35,'Rodda Stats to 17-18'!S$3:S$465)</f>
        <v>0</v>
      </c>
      <c r="T35">
        <f>SUMIF('Rodda Stats to 17-18'!$A$3:$A$465,'Combined Stats - Formula'!$A35,'Rodda Stats to 17-18'!T$3:T$465)</f>
        <v>6</v>
      </c>
      <c r="U35">
        <f>SUMIF('Rodda Stats to 17-18'!$A$3:$A$465,'Combined Stats - Formula'!$A35,'Rodda Stats to 17-18'!U$3:U$465)</f>
        <v>0</v>
      </c>
      <c r="V35">
        <f>SUMIF('Rodda Stats to 17-18'!$A$3:$A$465,'Combined Stats - Formula'!$A35,'Rodda Stats to 17-18'!V$3:V$465)</f>
        <v>0</v>
      </c>
    </row>
    <row r="36" spans="1:22" x14ac:dyDescent="0.25">
      <c r="A36" s="20" t="s">
        <v>585</v>
      </c>
      <c r="B36">
        <f>SUMIF('Rodda Stats to 17-18'!$A$3:$A$465,'Combined Stats - Formula'!$A36,'Rodda Stats to 17-18'!B$3:B$465)</f>
        <v>0</v>
      </c>
      <c r="C36">
        <f>SUMIF('Rodda Stats to 17-18'!$A$3:$A$465,'Combined Stats - Formula'!$A36,'Rodda Stats to 17-18'!C$3:C$465)</f>
        <v>6</v>
      </c>
      <c r="D36">
        <f>SUMIF('Rodda Stats to 17-18'!$A$3:$A$465,'Combined Stats - Formula'!$A36,'Rodda Stats to 17-18'!D$3:D$465)</f>
        <v>5</v>
      </c>
      <c r="E36">
        <f>SUMIF('Rodda Stats to 17-18'!$A$3:$A$465,'Combined Stats - Formula'!$A36,'Rodda Stats to 17-18'!E$3:E$465)</f>
        <v>54</v>
      </c>
      <c r="F36">
        <f>SUMIF('Rodda Stats to 17-18'!$A$3:$A$465,'Combined Stats - Formula'!$A36,'Rodda Stats to 17-18'!F$3:F$465)</f>
        <v>1</v>
      </c>
      <c r="G36">
        <f>SUMIF('Rodda Stats to 17-18'!$A$3:$A$465,'Combined Stats - Formula'!$A36,'Rodda Stats to 17-18'!G$3:G$465)</f>
        <v>0</v>
      </c>
      <c r="H36">
        <f>SUMIF('Rodda Stats to 17-18'!$A$3:$A$465,'Combined Stats - Formula'!$A36,'Rodda Stats to 17-18'!H$3:H$465)</f>
        <v>0</v>
      </c>
      <c r="I36" s="23">
        <f>SUMIF('Rodda Stats to 17-18'!$A$3:$A$465,'Combined Stats - Formula'!$A36,'Rodda Stats to 17-18'!I$3:I$465)</f>
        <v>36</v>
      </c>
      <c r="J36">
        <f t="shared" si="0"/>
        <v>13.5</v>
      </c>
      <c r="K36">
        <f>SUMIF('Rodda Stats to 17-18'!$A$3:$A$465,'Combined Stats - Formula'!$A36,'Rodda Stats to 17-18'!K$3:K$465)</f>
        <v>0</v>
      </c>
      <c r="L36">
        <f>SUMIF('Rodda Stats to 17-18'!$A$3:$A$465,'Combined Stats - Formula'!$A36,'Rodda Stats to 17-18'!L$3:L$465)</f>
        <v>1</v>
      </c>
      <c r="M36">
        <f>SUMIF('Rodda Stats to 17-18'!$A$3:$A$465,'Combined Stats - Formula'!$A36,'Rodda Stats to 17-18'!M$3:M$465)</f>
        <v>43</v>
      </c>
      <c r="N36">
        <f>SUMIF('Rodda Stats to 17-18'!$A$3:$A$465,'Combined Stats - Formula'!$A36,'Rodda Stats to 17-18'!N$3:N$465)</f>
        <v>0</v>
      </c>
      <c r="O36">
        <f>SUMIF('Rodda Stats to 17-18'!$A$3:$A$465,'Combined Stats - Formula'!$A36,'Rodda Stats to 17-18'!O$3:O$465)</f>
        <v>0</v>
      </c>
      <c r="P36">
        <f t="shared" si="1"/>
        <v>43</v>
      </c>
      <c r="Q36">
        <f t="shared" si="2"/>
        <v>0</v>
      </c>
      <c r="R36">
        <f t="shared" si="3"/>
        <v>0</v>
      </c>
      <c r="S36" s="23">
        <f>SUMIF('Rodda Stats to 17-18'!$A$3:$A$465,'Combined Stats - Formula'!$A36,'Rodda Stats to 17-18'!S$3:S$465)</f>
        <v>0</v>
      </c>
      <c r="T36">
        <f>SUMIF('Rodda Stats to 17-18'!$A$3:$A$465,'Combined Stats - Formula'!$A36,'Rodda Stats to 17-18'!T$3:T$465)</f>
        <v>2</v>
      </c>
      <c r="U36">
        <f>SUMIF('Rodda Stats to 17-18'!$A$3:$A$465,'Combined Stats - Formula'!$A36,'Rodda Stats to 17-18'!U$3:U$465)</f>
        <v>0</v>
      </c>
      <c r="V36">
        <f>SUMIF('Rodda Stats to 17-18'!$A$3:$A$465,'Combined Stats - Formula'!$A36,'Rodda Stats to 17-18'!V$3:V$465)</f>
        <v>0</v>
      </c>
    </row>
    <row r="37" spans="1:22" x14ac:dyDescent="0.25">
      <c r="A37" s="20" t="s">
        <v>586</v>
      </c>
      <c r="B37">
        <f>SUMIF('Rodda Stats to 17-18'!$A$3:$A$465,'Combined Stats - Formula'!$A37,'Rodda Stats to 17-18'!B$3:B$465)</f>
        <v>0</v>
      </c>
      <c r="C37">
        <f>SUMIF('Rodda Stats to 17-18'!$A$3:$A$465,'Combined Stats - Formula'!$A37,'Rodda Stats to 17-18'!C$3:C$465)</f>
        <v>1</v>
      </c>
      <c r="D37">
        <f>SUMIF('Rodda Stats to 17-18'!$A$3:$A$465,'Combined Stats - Formula'!$A37,'Rodda Stats to 17-18'!D$3:D$465)</f>
        <v>1</v>
      </c>
      <c r="E37">
        <f>SUMIF('Rodda Stats to 17-18'!$A$3:$A$465,'Combined Stats - Formula'!$A37,'Rodda Stats to 17-18'!E$3:E$465)</f>
        <v>4</v>
      </c>
      <c r="F37">
        <f>SUMIF('Rodda Stats to 17-18'!$A$3:$A$465,'Combined Stats - Formula'!$A37,'Rodda Stats to 17-18'!F$3:F$465)</f>
        <v>0</v>
      </c>
      <c r="G37">
        <f>SUMIF('Rodda Stats to 17-18'!$A$3:$A$465,'Combined Stats - Formula'!$A37,'Rodda Stats to 17-18'!G$3:G$465)</f>
        <v>0</v>
      </c>
      <c r="H37">
        <f>SUMIF('Rodda Stats to 17-18'!$A$3:$A$465,'Combined Stats - Formula'!$A37,'Rodda Stats to 17-18'!H$3:H$465)</f>
        <v>0</v>
      </c>
      <c r="I37" s="23">
        <f>SUMIF('Rodda Stats to 17-18'!$A$3:$A$465,'Combined Stats - Formula'!$A37,'Rodda Stats to 17-18'!I$3:I$465)</f>
        <v>4</v>
      </c>
      <c r="J37">
        <f t="shared" si="0"/>
        <v>4</v>
      </c>
      <c r="K37">
        <f>SUMIF('Rodda Stats to 17-18'!$A$3:$A$465,'Combined Stats - Formula'!$A37,'Rodda Stats to 17-18'!K$3:K$465)</f>
        <v>0</v>
      </c>
      <c r="L37">
        <f>SUMIF('Rodda Stats to 17-18'!$A$3:$A$465,'Combined Stats - Formula'!$A37,'Rodda Stats to 17-18'!L$3:L$465)</f>
        <v>1</v>
      </c>
      <c r="M37">
        <f>SUMIF('Rodda Stats to 17-18'!$A$3:$A$465,'Combined Stats - Formula'!$A37,'Rodda Stats to 17-18'!M$3:M$465)</f>
        <v>25</v>
      </c>
      <c r="N37">
        <f>SUMIF('Rodda Stats to 17-18'!$A$3:$A$465,'Combined Stats - Formula'!$A37,'Rodda Stats to 17-18'!N$3:N$465)</f>
        <v>0</v>
      </c>
      <c r="O37">
        <f>SUMIF('Rodda Stats to 17-18'!$A$3:$A$465,'Combined Stats - Formula'!$A37,'Rodda Stats to 17-18'!O$3:O$465)</f>
        <v>0</v>
      </c>
      <c r="P37">
        <f t="shared" si="1"/>
        <v>25</v>
      </c>
      <c r="Q37">
        <f t="shared" si="2"/>
        <v>0</v>
      </c>
      <c r="R37">
        <f t="shared" si="3"/>
        <v>0</v>
      </c>
      <c r="S37" s="23">
        <f>SUMIF('Rodda Stats to 17-18'!$A$3:$A$465,'Combined Stats - Formula'!$A37,'Rodda Stats to 17-18'!S$3:S$465)</f>
        <v>0</v>
      </c>
      <c r="T37">
        <f>SUMIF('Rodda Stats to 17-18'!$A$3:$A$465,'Combined Stats - Formula'!$A37,'Rodda Stats to 17-18'!T$3:T$465)</f>
        <v>0</v>
      </c>
      <c r="U37">
        <f>SUMIF('Rodda Stats to 17-18'!$A$3:$A$465,'Combined Stats - Formula'!$A37,'Rodda Stats to 17-18'!U$3:U$465)</f>
        <v>0</v>
      </c>
      <c r="V37">
        <f>SUMIF('Rodda Stats to 17-18'!$A$3:$A$465,'Combined Stats - Formula'!$A37,'Rodda Stats to 17-18'!V$3:V$465)</f>
        <v>0</v>
      </c>
    </row>
    <row r="38" spans="1:22" x14ac:dyDescent="0.25">
      <c r="A38" s="20" t="s">
        <v>587</v>
      </c>
      <c r="B38">
        <f>SUMIF('Rodda Stats to 17-18'!$A$3:$A$465,'Combined Stats - Formula'!$A38,'Rodda Stats to 17-18'!B$3:B$465)</f>
        <v>0</v>
      </c>
      <c r="C38">
        <f>SUMIF('Rodda Stats to 17-18'!$A$3:$A$465,'Combined Stats - Formula'!$A38,'Rodda Stats to 17-18'!C$3:C$465)</f>
        <v>3</v>
      </c>
      <c r="D38">
        <f>SUMIF('Rodda Stats to 17-18'!$A$3:$A$465,'Combined Stats - Formula'!$A38,'Rodda Stats to 17-18'!D$3:D$465)</f>
        <v>3</v>
      </c>
      <c r="E38">
        <f>SUMIF('Rodda Stats to 17-18'!$A$3:$A$465,'Combined Stats - Formula'!$A38,'Rodda Stats to 17-18'!E$3:E$465)</f>
        <v>9</v>
      </c>
      <c r="F38">
        <f>SUMIF('Rodda Stats to 17-18'!$A$3:$A$465,'Combined Stats - Formula'!$A38,'Rodda Stats to 17-18'!F$3:F$465)</f>
        <v>0</v>
      </c>
      <c r="G38">
        <f>SUMIF('Rodda Stats to 17-18'!$A$3:$A$465,'Combined Stats - Formula'!$A38,'Rodda Stats to 17-18'!G$3:G$465)</f>
        <v>0</v>
      </c>
      <c r="H38">
        <f>SUMIF('Rodda Stats to 17-18'!$A$3:$A$465,'Combined Stats - Formula'!$A38,'Rodda Stats to 17-18'!H$3:H$465)</f>
        <v>0</v>
      </c>
      <c r="I38" s="23">
        <f>SUMIF('Rodda Stats to 17-18'!$A$3:$A$465,'Combined Stats - Formula'!$A38,'Rodda Stats to 17-18'!I$3:I$465)</f>
        <v>5</v>
      </c>
      <c r="J38">
        <f t="shared" si="0"/>
        <v>3</v>
      </c>
      <c r="K38">
        <f>SUMIF('Rodda Stats to 17-18'!$A$3:$A$465,'Combined Stats - Formula'!$A38,'Rodda Stats to 17-18'!K$3:K$465)</f>
        <v>0</v>
      </c>
      <c r="L38">
        <f>SUMIF('Rodda Stats to 17-18'!$A$3:$A$465,'Combined Stats - Formula'!$A38,'Rodda Stats to 17-18'!L$3:L$465)</f>
        <v>0</v>
      </c>
      <c r="M38">
        <f>SUMIF('Rodda Stats to 17-18'!$A$3:$A$465,'Combined Stats - Formula'!$A38,'Rodda Stats to 17-18'!M$3:M$465)</f>
        <v>60</v>
      </c>
      <c r="N38">
        <f>SUMIF('Rodda Stats to 17-18'!$A$3:$A$465,'Combined Stats - Formula'!$A38,'Rodda Stats to 17-18'!N$3:N$465)</f>
        <v>0</v>
      </c>
      <c r="O38">
        <f>SUMIF('Rodda Stats to 17-18'!$A$3:$A$465,'Combined Stats - Formula'!$A38,'Rodda Stats to 17-18'!O$3:O$465)</f>
        <v>0</v>
      </c>
      <c r="P38" t="str">
        <f t="shared" si="1"/>
        <v/>
      </c>
      <c r="Q38">
        <f t="shared" si="2"/>
        <v>0</v>
      </c>
      <c r="R38">
        <f t="shared" si="3"/>
        <v>0</v>
      </c>
      <c r="S38" s="23">
        <f>SUMIF('Rodda Stats to 17-18'!$A$3:$A$465,'Combined Stats - Formula'!$A38,'Rodda Stats to 17-18'!S$3:S$465)</f>
        <v>0</v>
      </c>
      <c r="T38">
        <f>SUMIF('Rodda Stats to 17-18'!$A$3:$A$465,'Combined Stats - Formula'!$A38,'Rodda Stats to 17-18'!T$3:T$465)</f>
        <v>0</v>
      </c>
      <c r="U38">
        <f>SUMIF('Rodda Stats to 17-18'!$A$3:$A$465,'Combined Stats - Formula'!$A38,'Rodda Stats to 17-18'!U$3:U$465)</f>
        <v>0</v>
      </c>
      <c r="V38">
        <f>SUMIF('Rodda Stats to 17-18'!$A$3:$A$465,'Combined Stats - Formula'!$A38,'Rodda Stats to 17-18'!V$3:V$465)</f>
        <v>0</v>
      </c>
    </row>
    <row r="39" spans="1:22" x14ac:dyDescent="0.25">
      <c r="A39" s="20" t="s">
        <v>588</v>
      </c>
      <c r="B39">
        <f>SUMIF('Rodda Stats to 17-18'!$A$3:$A$465,'Combined Stats - Formula'!$A39,'Rodda Stats to 17-18'!B$3:B$465)</f>
        <v>0</v>
      </c>
      <c r="C39">
        <f>SUMIF('Rodda Stats to 17-18'!$A$3:$A$465,'Combined Stats - Formula'!$A39,'Rodda Stats to 17-18'!C$3:C$465)</f>
        <v>5</v>
      </c>
      <c r="D39">
        <f>SUMIF('Rodda Stats to 17-18'!$A$3:$A$465,'Combined Stats - Formula'!$A39,'Rodda Stats to 17-18'!D$3:D$465)</f>
        <v>6</v>
      </c>
      <c r="E39">
        <f>SUMIF('Rodda Stats to 17-18'!$A$3:$A$465,'Combined Stats - Formula'!$A39,'Rodda Stats to 17-18'!E$3:E$465)</f>
        <v>44</v>
      </c>
      <c r="F39">
        <f>SUMIF('Rodda Stats to 17-18'!$A$3:$A$465,'Combined Stats - Formula'!$A39,'Rodda Stats to 17-18'!F$3:F$465)</f>
        <v>1</v>
      </c>
      <c r="G39">
        <f>SUMIF('Rodda Stats to 17-18'!$A$3:$A$465,'Combined Stats - Formula'!$A39,'Rodda Stats to 17-18'!G$3:G$465)</f>
        <v>0</v>
      </c>
      <c r="H39">
        <f>SUMIF('Rodda Stats to 17-18'!$A$3:$A$465,'Combined Stats - Formula'!$A39,'Rodda Stats to 17-18'!H$3:H$465)</f>
        <v>0</v>
      </c>
      <c r="I39" s="23">
        <f>SUMIF('Rodda Stats to 17-18'!$A$3:$A$465,'Combined Stats - Formula'!$A39,'Rodda Stats to 17-18'!I$3:I$465)</f>
        <v>16</v>
      </c>
      <c r="J39">
        <f t="shared" si="0"/>
        <v>8.8000000000000007</v>
      </c>
      <c r="K39">
        <f>SUMIF('Rodda Stats to 17-18'!$A$3:$A$465,'Combined Stats - Formula'!$A39,'Rodda Stats to 17-18'!K$3:K$465)</f>
        <v>0</v>
      </c>
      <c r="L39">
        <f>SUMIF('Rodda Stats to 17-18'!$A$3:$A$465,'Combined Stats - Formula'!$A39,'Rodda Stats to 17-18'!L$3:L$465)</f>
        <v>0</v>
      </c>
      <c r="M39">
        <f>SUMIF('Rodda Stats to 17-18'!$A$3:$A$465,'Combined Stats - Formula'!$A39,'Rodda Stats to 17-18'!M$3:M$465)</f>
        <v>8</v>
      </c>
      <c r="N39">
        <f>SUMIF('Rodda Stats to 17-18'!$A$3:$A$465,'Combined Stats - Formula'!$A39,'Rodda Stats to 17-18'!N$3:N$465)</f>
        <v>0</v>
      </c>
      <c r="O39">
        <f>SUMIF('Rodda Stats to 17-18'!$A$3:$A$465,'Combined Stats - Formula'!$A39,'Rodda Stats to 17-18'!O$3:O$465)</f>
        <v>0</v>
      </c>
      <c r="P39" t="str">
        <f t="shared" si="1"/>
        <v/>
      </c>
      <c r="Q39">
        <f t="shared" si="2"/>
        <v>0</v>
      </c>
      <c r="R39">
        <f t="shared" si="3"/>
        <v>0</v>
      </c>
      <c r="S39" s="23">
        <f>SUMIF('Rodda Stats to 17-18'!$A$3:$A$465,'Combined Stats - Formula'!$A39,'Rodda Stats to 17-18'!S$3:S$465)</f>
        <v>0</v>
      </c>
      <c r="T39">
        <f>SUMIF('Rodda Stats to 17-18'!$A$3:$A$465,'Combined Stats - Formula'!$A39,'Rodda Stats to 17-18'!T$3:T$465)</f>
        <v>0</v>
      </c>
      <c r="U39">
        <f>SUMIF('Rodda Stats to 17-18'!$A$3:$A$465,'Combined Stats - Formula'!$A39,'Rodda Stats to 17-18'!U$3:U$465)</f>
        <v>0</v>
      </c>
      <c r="V39">
        <f>SUMIF('Rodda Stats to 17-18'!$A$3:$A$465,'Combined Stats - Formula'!$A39,'Rodda Stats to 17-18'!V$3:V$465)</f>
        <v>0</v>
      </c>
    </row>
    <row r="40" spans="1:22" x14ac:dyDescent="0.25">
      <c r="A40" s="20" t="s">
        <v>589</v>
      </c>
      <c r="B40">
        <f>SUMIF('Rodda Stats to 17-18'!$A$3:$A$465,'Combined Stats - Formula'!$A40,'Rodda Stats to 17-18'!B$3:B$465)</f>
        <v>0</v>
      </c>
      <c r="C40">
        <f>SUMIF('Rodda Stats to 17-18'!$A$3:$A$465,'Combined Stats - Formula'!$A40,'Rodda Stats to 17-18'!C$3:C$465)</f>
        <v>1</v>
      </c>
      <c r="D40">
        <f>SUMIF('Rodda Stats to 17-18'!$A$3:$A$465,'Combined Stats - Formula'!$A40,'Rodda Stats to 17-18'!D$3:D$465)</f>
        <v>2</v>
      </c>
      <c r="E40">
        <f>SUMIF('Rodda Stats to 17-18'!$A$3:$A$465,'Combined Stats - Formula'!$A40,'Rodda Stats to 17-18'!E$3:E$465)</f>
        <v>5</v>
      </c>
      <c r="F40">
        <f>SUMIF('Rodda Stats to 17-18'!$A$3:$A$465,'Combined Stats - Formula'!$A40,'Rodda Stats to 17-18'!F$3:F$465)</f>
        <v>1</v>
      </c>
      <c r="G40">
        <f>SUMIF('Rodda Stats to 17-18'!$A$3:$A$465,'Combined Stats - Formula'!$A40,'Rodda Stats to 17-18'!G$3:G$465)</f>
        <v>0</v>
      </c>
      <c r="H40">
        <f>SUMIF('Rodda Stats to 17-18'!$A$3:$A$465,'Combined Stats - Formula'!$A40,'Rodda Stats to 17-18'!H$3:H$465)</f>
        <v>0</v>
      </c>
      <c r="I40" s="23">
        <f>SUMIF('Rodda Stats to 17-18'!$A$3:$A$465,'Combined Stats - Formula'!$A40,'Rodda Stats to 17-18'!I$3:I$465)</f>
        <v>4.0999999999999996</v>
      </c>
      <c r="J40">
        <f t="shared" si="0"/>
        <v>5</v>
      </c>
      <c r="K40">
        <f>SUMIF('Rodda Stats to 17-18'!$A$3:$A$465,'Combined Stats - Formula'!$A40,'Rodda Stats to 17-18'!K$3:K$465)</f>
        <v>0</v>
      </c>
      <c r="L40">
        <f>SUMIF('Rodda Stats to 17-18'!$A$3:$A$465,'Combined Stats - Formula'!$A40,'Rodda Stats to 17-18'!L$3:L$465)</f>
        <v>0</v>
      </c>
      <c r="M40">
        <f>SUMIF('Rodda Stats to 17-18'!$A$3:$A$465,'Combined Stats - Formula'!$A40,'Rodda Stats to 17-18'!M$3:M$465)</f>
        <v>0</v>
      </c>
      <c r="N40">
        <f>SUMIF('Rodda Stats to 17-18'!$A$3:$A$465,'Combined Stats - Formula'!$A40,'Rodda Stats to 17-18'!N$3:N$465)</f>
        <v>0</v>
      </c>
      <c r="O40">
        <f>SUMIF('Rodda Stats to 17-18'!$A$3:$A$465,'Combined Stats - Formula'!$A40,'Rodda Stats to 17-18'!O$3:O$465)</f>
        <v>0</v>
      </c>
      <c r="P40" t="str">
        <f t="shared" si="1"/>
        <v/>
      </c>
      <c r="Q40">
        <f t="shared" si="2"/>
        <v>0</v>
      </c>
      <c r="R40">
        <f t="shared" si="3"/>
        <v>0</v>
      </c>
      <c r="S40" s="23">
        <f>SUMIF('Rodda Stats to 17-18'!$A$3:$A$465,'Combined Stats - Formula'!$A40,'Rodda Stats to 17-18'!S$3:S$465)</f>
        <v>0</v>
      </c>
      <c r="T40">
        <f>SUMIF('Rodda Stats to 17-18'!$A$3:$A$465,'Combined Stats - Formula'!$A40,'Rodda Stats to 17-18'!T$3:T$465)</f>
        <v>0</v>
      </c>
      <c r="U40">
        <f>SUMIF('Rodda Stats to 17-18'!$A$3:$A$465,'Combined Stats - Formula'!$A40,'Rodda Stats to 17-18'!U$3:U$465)</f>
        <v>0</v>
      </c>
      <c r="V40">
        <f>SUMIF('Rodda Stats to 17-18'!$A$3:$A$465,'Combined Stats - Formula'!$A40,'Rodda Stats to 17-18'!V$3:V$465)</f>
        <v>0</v>
      </c>
    </row>
    <row r="41" spans="1:22" x14ac:dyDescent="0.25">
      <c r="A41" s="20" t="s">
        <v>590</v>
      </c>
      <c r="B41">
        <f>SUMIF('Rodda Stats to 17-18'!$A$3:$A$465,'Combined Stats - Formula'!$A41,'Rodda Stats to 17-18'!B$3:B$465)</f>
        <v>0</v>
      </c>
      <c r="C41">
        <f>SUMIF('Rodda Stats to 17-18'!$A$3:$A$465,'Combined Stats - Formula'!$A41,'Rodda Stats to 17-18'!C$3:C$465)</f>
        <v>6</v>
      </c>
      <c r="D41">
        <f>SUMIF('Rodda Stats to 17-18'!$A$3:$A$465,'Combined Stats - Formula'!$A41,'Rodda Stats to 17-18'!D$3:D$465)</f>
        <v>8</v>
      </c>
      <c r="E41">
        <f>SUMIF('Rodda Stats to 17-18'!$A$3:$A$465,'Combined Stats - Formula'!$A41,'Rodda Stats to 17-18'!E$3:E$465)</f>
        <v>16</v>
      </c>
      <c r="F41">
        <f>SUMIF('Rodda Stats to 17-18'!$A$3:$A$465,'Combined Stats - Formula'!$A41,'Rodda Stats to 17-18'!F$3:F$465)</f>
        <v>1</v>
      </c>
      <c r="G41">
        <f>SUMIF('Rodda Stats to 17-18'!$A$3:$A$465,'Combined Stats - Formula'!$A41,'Rodda Stats to 17-18'!G$3:G$465)</f>
        <v>0</v>
      </c>
      <c r="H41">
        <f>SUMIF('Rodda Stats to 17-18'!$A$3:$A$465,'Combined Stats - Formula'!$A41,'Rodda Stats to 17-18'!H$3:H$465)</f>
        <v>0</v>
      </c>
      <c r="I41" s="23">
        <f>SUMIF('Rodda Stats to 17-18'!$A$3:$A$465,'Combined Stats - Formula'!$A41,'Rodda Stats to 17-18'!I$3:I$465)</f>
        <v>6</v>
      </c>
      <c r="J41">
        <f t="shared" si="0"/>
        <v>2.29</v>
      </c>
      <c r="K41">
        <f>SUMIF('Rodda Stats to 17-18'!$A$3:$A$465,'Combined Stats - Formula'!$A41,'Rodda Stats to 17-18'!K$3:K$465)</f>
        <v>0</v>
      </c>
      <c r="L41">
        <f>SUMIF('Rodda Stats to 17-18'!$A$3:$A$465,'Combined Stats - Formula'!$A41,'Rodda Stats to 17-18'!L$3:L$465)</f>
        <v>0</v>
      </c>
      <c r="M41">
        <f>SUMIF('Rodda Stats to 17-18'!$A$3:$A$465,'Combined Stats - Formula'!$A41,'Rodda Stats to 17-18'!M$3:M$465)</f>
        <v>1</v>
      </c>
      <c r="N41">
        <f>SUMIF('Rodda Stats to 17-18'!$A$3:$A$465,'Combined Stats - Formula'!$A41,'Rodda Stats to 17-18'!N$3:N$465)</f>
        <v>0</v>
      </c>
      <c r="O41">
        <f>SUMIF('Rodda Stats to 17-18'!$A$3:$A$465,'Combined Stats - Formula'!$A41,'Rodda Stats to 17-18'!O$3:O$465)</f>
        <v>0</v>
      </c>
      <c r="P41" t="str">
        <f t="shared" si="1"/>
        <v/>
      </c>
      <c r="Q41">
        <f t="shared" si="2"/>
        <v>0</v>
      </c>
      <c r="R41">
        <f t="shared" si="3"/>
        <v>0</v>
      </c>
      <c r="S41" s="23">
        <f>SUMIF('Rodda Stats to 17-18'!$A$3:$A$465,'Combined Stats - Formula'!$A41,'Rodda Stats to 17-18'!S$3:S$465)</f>
        <v>0</v>
      </c>
      <c r="T41">
        <f>SUMIF('Rodda Stats to 17-18'!$A$3:$A$465,'Combined Stats - Formula'!$A41,'Rodda Stats to 17-18'!T$3:T$465)</f>
        <v>1</v>
      </c>
      <c r="U41">
        <f>SUMIF('Rodda Stats to 17-18'!$A$3:$A$465,'Combined Stats - Formula'!$A41,'Rodda Stats to 17-18'!U$3:U$465)</f>
        <v>0</v>
      </c>
      <c r="V41">
        <f>SUMIF('Rodda Stats to 17-18'!$A$3:$A$465,'Combined Stats - Formula'!$A41,'Rodda Stats to 17-18'!V$3:V$465)</f>
        <v>0</v>
      </c>
    </row>
    <row r="42" spans="1:22" x14ac:dyDescent="0.25">
      <c r="A42" s="20" t="s">
        <v>591</v>
      </c>
      <c r="B42">
        <f>SUMIF('Rodda Stats to 17-18'!$A$3:$A$465,'Combined Stats - Formula'!$A42,'Rodda Stats to 17-18'!B$3:B$465)</f>
        <v>0</v>
      </c>
      <c r="C42">
        <f>SUMIF('Rodda Stats to 17-18'!$A$3:$A$465,'Combined Stats - Formula'!$A42,'Rodda Stats to 17-18'!C$3:C$465)</f>
        <v>1</v>
      </c>
      <c r="D42">
        <f>SUMIF('Rodda Stats to 17-18'!$A$3:$A$465,'Combined Stats - Formula'!$A42,'Rodda Stats to 17-18'!D$3:D$465)</f>
        <v>1</v>
      </c>
      <c r="E42">
        <f>SUMIF('Rodda Stats to 17-18'!$A$3:$A$465,'Combined Stats - Formula'!$A42,'Rodda Stats to 17-18'!E$3:E$465)</f>
        <v>0</v>
      </c>
      <c r="F42">
        <f>SUMIF('Rodda Stats to 17-18'!$A$3:$A$465,'Combined Stats - Formula'!$A42,'Rodda Stats to 17-18'!F$3:F$465)</f>
        <v>0</v>
      </c>
      <c r="G42">
        <f>SUMIF('Rodda Stats to 17-18'!$A$3:$A$465,'Combined Stats - Formula'!$A42,'Rodda Stats to 17-18'!G$3:G$465)</f>
        <v>0</v>
      </c>
      <c r="H42">
        <f>SUMIF('Rodda Stats to 17-18'!$A$3:$A$465,'Combined Stats - Formula'!$A42,'Rodda Stats to 17-18'!H$3:H$465)</f>
        <v>0</v>
      </c>
      <c r="I42" s="23">
        <f>SUMIF('Rodda Stats to 17-18'!$A$3:$A$465,'Combined Stats - Formula'!$A42,'Rodda Stats to 17-18'!I$3:I$465)</f>
        <v>0</v>
      </c>
      <c r="J42">
        <f t="shared" si="0"/>
        <v>0</v>
      </c>
      <c r="K42">
        <f>SUMIF('Rodda Stats to 17-18'!$A$3:$A$465,'Combined Stats - Formula'!$A42,'Rodda Stats to 17-18'!K$3:K$465)</f>
        <v>0</v>
      </c>
      <c r="L42">
        <f>SUMIF('Rodda Stats to 17-18'!$A$3:$A$465,'Combined Stats - Formula'!$A42,'Rodda Stats to 17-18'!L$3:L$465)</f>
        <v>0</v>
      </c>
      <c r="M42">
        <f>SUMIF('Rodda Stats to 17-18'!$A$3:$A$465,'Combined Stats - Formula'!$A42,'Rodda Stats to 17-18'!M$3:M$465)</f>
        <v>0</v>
      </c>
      <c r="N42">
        <f>SUMIF('Rodda Stats to 17-18'!$A$3:$A$465,'Combined Stats - Formula'!$A42,'Rodda Stats to 17-18'!N$3:N$465)</f>
        <v>0</v>
      </c>
      <c r="O42">
        <f>SUMIF('Rodda Stats to 17-18'!$A$3:$A$465,'Combined Stats - Formula'!$A42,'Rodda Stats to 17-18'!O$3:O$465)</f>
        <v>0</v>
      </c>
      <c r="P42" t="str">
        <f t="shared" si="1"/>
        <v/>
      </c>
      <c r="Q42">
        <f t="shared" si="2"/>
        <v>0</v>
      </c>
      <c r="R42">
        <f t="shared" si="3"/>
        <v>0</v>
      </c>
      <c r="S42" s="23">
        <f>SUMIF('Rodda Stats to 17-18'!$A$3:$A$465,'Combined Stats - Formula'!$A42,'Rodda Stats to 17-18'!S$3:S$465)</f>
        <v>0</v>
      </c>
      <c r="T42">
        <f>SUMIF('Rodda Stats to 17-18'!$A$3:$A$465,'Combined Stats - Formula'!$A42,'Rodda Stats to 17-18'!T$3:T$465)</f>
        <v>0</v>
      </c>
      <c r="U42">
        <f>SUMIF('Rodda Stats to 17-18'!$A$3:$A$465,'Combined Stats - Formula'!$A42,'Rodda Stats to 17-18'!U$3:U$465)</f>
        <v>0</v>
      </c>
      <c r="V42">
        <f>SUMIF('Rodda Stats to 17-18'!$A$3:$A$465,'Combined Stats - Formula'!$A42,'Rodda Stats to 17-18'!V$3:V$465)</f>
        <v>0</v>
      </c>
    </row>
    <row r="43" spans="1:22" x14ac:dyDescent="0.25">
      <c r="A43" s="20" t="s">
        <v>592</v>
      </c>
      <c r="B43">
        <f>SUMIF('Rodda Stats to 17-18'!$A$3:$A$465,'Combined Stats - Formula'!$A43,'Rodda Stats to 17-18'!B$3:B$465)</f>
        <v>0</v>
      </c>
      <c r="C43">
        <f>SUMIF('Rodda Stats to 17-18'!$A$3:$A$465,'Combined Stats - Formula'!$A43,'Rodda Stats to 17-18'!C$3:C$465)</f>
        <v>16</v>
      </c>
      <c r="D43">
        <f>SUMIF('Rodda Stats to 17-18'!$A$3:$A$465,'Combined Stats - Formula'!$A43,'Rodda Stats to 17-18'!D$3:D$465)</f>
        <v>14</v>
      </c>
      <c r="E43">
        <f>SUMIF('Rodda Stats to 17-18'!$A$3:$A$465,'Combined Stats - Formula'!$A43,'Rodda Stats to 17-18'!E$3:E$465)</f>
        <v>201</v>
      </c>
      <c r="F43">
        <f>SUMIF('Rodda Stats to 17-18'!$A$3:$A$465,'Combined Stats - Formula'!$A43,'Rodda Stats to 17-18'!F$3:F$465)</f>
        <v>0</v>
      </c>
      <c r="G43">
        <f>SUMIF('Rodda Stats to 17-18'!$A$3:$A$465,'Combined Stats - Formula'!$A43,'Rodda Stats to 17-18'!G$3:G$465)</f>
        <v>0</v>
      </c>
      <c r="H43">
        <f>SUMIF('Rodda Stats to 17-18'!$A$3:$A$465,'Combined Stats - Formula'!$A43,'Rodda Stats to 17-18'!H$3:H$465)</f>
        <v>0</v>
      </c>
      <c r="I43" s="23">
        <f>SUMIF('Rodda Stats to 17-18'!$A$3:$A$465,'Combined Stats - Formula'!$A43,'Rodda Stats to 17-18'!I$3:I$465)</f>
        <v>44</v>
      </c>
      <c r="J43">
        <f t="shared" si="0"/>
        <v>14.36</v>
      </c>
      <c r="K43">
        <f>SUMIF('Rodda Stats to 17-18'!$A$3:$A$465,'Combined Stats - Formula'!$A43,'Rodda Stats to 17-18'!K$3:K$465)</f>
        <v>0</v>
      </c>
      <c r="L43">
        <f>SUMIF('Rodda Stats to 17-18'!$A$3:$A$465,'Combined Stats - Formula'!$A43,'Rodda Stats to 17-18'!L$3:L$465)</f>
        <v>3</v>
      </c>
      <c r="M43">
        <f>SUMIF('Rodda Stats to 17-18'!$A$3:$A$465,'Combined Stats - Formula'!$A43,'Rodda Stats to 17-18'!M$3:M$465)</f>
        <v>93</v>
      </c>
      <c r="N43">
        <f>SUMIF('Rodda Stats to 17-18'!$A$3:$A$465,'Combined Stats - Formula'!$A43,'Rodda Stats to 17-18'!N$3:N$465)</f>
        <v>0</v>
      </c>
      <c r="O43">
        <f>SUMIF('Rodda Stats to 17-18'!$A$3:$A$465,'Combined Stats - Formula'!$A43,'Rodda Stats to 17-18'!O$3:O$465)</f>
        <v>0</v>
      </c>
      <c r="P43">
        <f t="shared" si="1"/>
        <v>31</v>
      </c>
      <c r="Q43">
        <f t="shared" si="2"/>
        <v>0</v>
      </c>
      <c r="R43">
        <f t="shared" si="3"/>
        <v>0</v>
      </c>
      <c r="S43" s="23">
        <f>SUMIF('Rodda Stats to 17-18'!$A$3:$A$465,'Combined Stats - Formula'!$A43,'Rodda Stats to 17-18'!S$3:S$465)</f>
        <v>0</v>
      </c>
      <c r="T43">
        <f>SUMIF('Rodda Stats to 17-18'!$A$3:$A$465,'Combined Stats - Formula'!$A43,'Rodda Stats to 17-18'!T$3:T$465)</f>
        <v>5</v>
      </c>
      <c r="U43">
        <f>SUMIF('Rodda Stats to 17-18'!$A$3:$A$465,'Combined Stats - Formula'!$A43,'Rodda Stats to 17-18'!U$3:U$465)</f>
        <v>0</v>
      </c>
      <c r="V43">
        <f>SUMIF('Rodda Stats to 17-18'!$A$3:$A$465,'Combined Stats - Formula'!$A43,'Rodda Stats to 17-18'!V$3:V$465)</f>
        <v>0</v>
      </c>
    </row>
    <row r="44" spans="1:22" x14ac:dyDescent="0.25">
      <c r="A44" s="20" t="s">
        <v>593</v>
      </c>
      <c r="B44">
        <f>SUMIF('Rodda Stats to 17-18'!$A$3:$A$465,'Combined Stats - Formula'!$A44,'Rodda Stats to 17-18'!B$3:B$465)</f>
        <v>0</v>
      </c>
      <c r="C44">
        <f>SUMIF('Rodda Stats to 17-18'!$A$3:$A$465,'Combined Stats - Formula'!$A44,'Rodda Stats to 17-18'!C$3:C$465)</f>
        <v>7</v>
      </c>
      <c r="D44">
        <f>SUMIF('Rodda Stats to 17-18'!$A$3:$A$465,'Combined Stats - Formula'!$A44,'Rodda Stats to 17-18'!D$3:D$465)</f>
        <v>9</v>
      </c>
      <c r="E44">
        <f>SUMIF('Rodda Stats to 17-18'!$A$3:$A$465,'Combined Stats - Formula'!$A44,'Rodda Stats to 17-18'!E$3:E$465)</f>
        <v>69</v>
      </c>
      <c r="F44">
        <f>SUMIF('Rodda Stats to 17-18'!$A$3:$A$465,'Combined Stats - Formula'!$A44,'Rodda Stats to 17-18'!F$3:F$465)</f>
        <v>0</v>
      </c>
      <c r="G44">
        <f>SUMIF('Rodda Stats to 17-18'!$A$3:$A$465,'Combined Stats - Formula'!$A44,'Rodda Stats to 17-18'!G$3:G$465)</f>
        <v>0</v>
      </c>
      <c r="H44">
        <f>SUMIF('Rodda Stats to 17-18'!$A$3:$A$465,'Combined Stats - Formula'!$A44,'Rodda Stats to 17-18'!H$3:H$465)</f>
        <v>0</v>
      </c>
      <c r="I44" s="23">
        <f>SUMIF('Rodda Stats to 17-18'!$A$3:$A$465,'Combined Stats - Formula'!$A44,'Rodda Stats to 17-18'!I$3:I$465)</f>
        <v>43</v>
      </c>
      <c r="J44">
        <f t="shared" si="0"/>
        <v>7.67</v>
      </c>
      <c r="K44">
        <f>SUMIF('Rodda Stats to 17-18'!$A$3:$A$465,'Combined Stats - Formula'!$A44,'Rodda Stats to 17-18'!K$3:K$465)</f>
        <v>0</v>
      </c>
      <c r="L44">
        <f>SUMIF('Rodda Stats to 17-18'!$A$3:$A$465,'Combined Stats - Formula'!$A44,'Rodda Stats to 17-18'!L$3:L$465)</f>
        <v>0</v>
      </c>
      <c r="M44">
        <f>SUMIF('Rodda Stats to 17-18'!$A$3:$A$465,'Combined Stats - Formula'!$A44,'Rodda Stats to 17-18'!M$3:M$465)</f>
        <v>15</v>
      </c>
      <c r="N44">
        <f>SUMIF('Rodda Stats to 17-18'!$A$3:$A$465,'Combined Stats - Formula'!$A44,'Rodda Stats to 17-18'!N$3:N$465)</f>
        <v>0</v>
      </c>
      <c r="O44">
        <f>SUMIF('Rodda Stats to 17-18'!$A$3:$A$465,'Combined Stats - Formula'!$A44,'Rodda Stats to 17-18'!O$3:O$465)</f>
        <v>0</v>
      </c>
      <c r="P44" t="str">
        <f t="shared" si="1"/>
        <v/>
      </c>
      <c r="Q44">
        <f t="shared" si="2"/>
        <v>0</v>
      </c>
      <c r="R44">
        <f t="shared" si="3"/>
        <v>0</v>
      </c>
      <c r="S44" s="23">
        <f>SUMIF('Rodda Stats to 17-18'!$A$3:$A$465,'Combined Stats - Formula'!$A44,'Rodda Stats to 17-18'!S$3:S$465)</f>
        <v>0</v>
      </c>
      <c r="T44">
        <f>SUMIF('Rodda Stats to 17-18'!$A$3:$A$465,'Combined Stats - Formula'!$A44,'Rodda Stats to 17-18'!T$3:T$465)</f>
        <v>1</v>
      </c>
      <c r="U44">
        <f>SUMIF('Rodda Stats to 17-18'!$A$3:$A$465,'Combined Stats - Formula'!$A44,'Rodda Stats to 17-18'!U$3:U$465)</f>
        <v>0</v>
      </c>
      <c r="V44">
        <f>SUMIF('Rodda Stats to 17-18'!$A$3:$A$465,'Combined Stats - Formula'!$A44,'Rodda Stats to 17-18'!V$3:V$465)</f>
        <v>0</v>
      </c>
    </row>
    <row r="45" spans="1:22" x14ac:dyDescent="0.25">
      <c r="A45" s="20" t="s">
        <v>594</v>
      </c>
      <c r="B45">
        <f>SUMIF('Rodda Stats to 17-18'!$A$3:$A$465,'Combined Stats - Formula'!$A45,'Rodda Stats to 17-18'!B$3:B$465)</f>
        <v>0</v>
      </c>
      <c r="C45">
        <f>SUMIF('Rodda Stats to 17-18'!$A$3:$A$465,'Combined Stats - Formula'!$A45,'Rodda Stats to 17-18'!C$3:C$465)</f>
        <v>3</v>
      </c>
      <c r="D45">
        <f>SUMIF('Rodda Stats to 17-18'!$A$3:$A$465,'Combined Stats - Formula'!$A45,'Rodda Stats to 17-18'!D$3:D$465)</f>
        <v>2</v>
      </c>
      <c r="E45">
        <f>SUMIF('Rodda Stats to 17-18'!$A$3:$A$465,'Combined Stats - Formula'!$A45,'Rodda Stats to 17-18'!E$3:E$465)</f>
        <v>25</v>
      </c>
      <c r="F45">
        <f>SUMIF('Rodda Stats to 17-18'!$A$3:$A$465,'Combined Stats - Formula'!$A45,'Rodda Stats to 17-18'!F$3:F$465)</f>
        <v>0</v>
      </c>
      <c r="G45">
        <f>SUMIF('Rodda Stats to 17-18'!$A$3:$A$465,'Combined Stats - Formula'!$A45,'Rodda Stats to 17-18'!G$3:G$465)</f>
        <v>0</v>
      </c>
      <c r="H45">
        <f>SUMIF('Rodda Stats to 17-18'!$A$3:$A$465,'Combined Stats - Formula'!$A45,'Rodda Stats to 17-18'!H$3:H$465)</f>
        <v>0</v>
      </c>
      <c r="I45" s="23">
        <f>SUMIF('Rodda Stats to 17-18'!$A$3:$A$465,'Combined Stats - Formula'!$A45,'Rodda Stats to 17-18'!I$3:I$465)</f>
        <v>25</v>
      </c>
      <c r="J45">
        <f t="shared" si="0"/>
        <v>12.5</v>
      </c>
      <c r="K45">
        <f>SUMIF('Rodda Stats to 17-18'!$A$3:$A$465,'Combined Stats - Formula'!$A45,'Rodda Stats to 17-18'!K$3:K$465)</f>
        <v>0</v>
      </c>
      <c r="L45">
        <f>SUMIF('Rodda Stats to 17-18'!$A$3:$A$465,'Combined Stats - Formula'!$A45,'Rodda Stats to 17-18'!L$3:L$465)</f>
        <v>1</v>
      </c>
      <c r="M45">
        <f>SUMIF('Rodda Stats to 17-18'!$A$3:$A$465,'Combined Stats - Formula'!$A45,'Rodda Stats to 17-18'!M$3:M$465)</f>
        <v>109</v>
      </c>
      <c r="N45">
        <f>SUMIF('Rodda Stats to 17-18'!$A$3:$A$465,'Combined Stats - Formula'!$A45,'Rodda Stats to 17-18'!N$3:N$465)</f>
        <v>0</v>
      </c>
      <c r="O45">
        <f>SUMIF('Rodda Stats to 17-18'!$A$3:$A$465,'Combined Stats - Formula'!$A45,'Rodda Stats to 17-18'!O$3:O$465)</f>
        <v>0</v>
      </c>
      <c r="P45">
        <f t="shared" si="1"/>
        <v>109</v>
      </c>
      <c r="Q45">
        <f t="shared" si="2"/>
        <v>0</v>
      </c>
      <c r="R45">
        <f t="shared" si="3"/>
        <v>0</v>
      </c>
      <c r="S45" s="23">
        <f>SUMIF('Rodda Stats to 17-18'!$A$3:$A$465,'Combined Stats - Formula'!$A45,'Rodda Stats to 17-18'!S$3:S$465)</f>
        <v>0</v>
      </c>
      <c r="T45">
        <f>SUMIF('Rodda Stats to 17-18'!$A$3:$A$465,'Combined Stats - Formula'!$A45,'Rodda Stats to 17-18'!T$3:T$465)</f>
        <v>2</v>
      </c>
      <c r="U45">
        <f>SUMIF('Rodda Stats to 17-18'!$A$3:$A$465,'Combined Stats - Formula'!$A45,'Rodda Stats to 17-18'!U$3:U$465)</f>
        <v>0</v>
      </c>
      <c r="V45">
        <f>SUMIF('Rodda Stats to 17-18'!$A$3:$A$465,'Combined Stats - Formula'!$A45,'Rodda Stats to 17-18'!V$3:V$465)</f>
        <v>0</v>
      </c>
    </row>
    <row r="46" spans="1:22" x14ac:dyDescent="0.25">
      <c r="A46" s="20" t="s">
        <v>595</v>
      </c>
      <c r="B46">
        <f>SUMIF('Rodda Stats to 17-18'!$A$3:$A$465,'Combined Stats - Formula'!$A46,'Rodda Stats to 17-18'!B$3:B$465)</f>
        <v>0</v>
      </c>
      <c r="C46">
        <f>SUMIF('Rodda Stats to 17-18'!$A$3:$A$465,'Combined Stats - Formula'!$A46,'Rodda Stats to 17-18'!C$3:C$465)</f>
        <v>16</v>
      </c>
      <c r="D46">
        <f>SUMIF('Rodda Stats to 17-18'!$A$3:$A$465,'Combined Stats - Formula'!$A46,'Rodda Stats to 17-18'!D$3:D$465)</f>
        <v>17</v>
      </c>
      <c r="E46">
        <f>SUMIF('Rodda Stats to 17-18'!$A$3:$A$465,'Combined Stats - Formula'!$A46,'Rodda Stats to 17-18'!E$3:E$465)</f>
        <v>177</v>
      </c>
      <c r="F46">
        <f>SUMIF('Rodda Stats to 17-18'!$A$3:$A$465,'Combined Stats - Formula'!$A46,'Rodda Stats to 17-18'!F$3:F$465)</f>
        <v>1</v>
      </c>
      <c r="G46">
        <f>SUMIF('Rodda Stats to 17-18'!$A$3:$A$465,'Combined Stats - Formula'!$A46,'Rodda Stats to 17-18'!G$3:G$465)</f>
        <v>0</v>
      </c>
      <c r="H46">
        <f>SUMIF('Rodda Stats to 17-18'!$A$3:$A$465,'Combined Stats - Formula'!$A46,'Rodda Stats to 17-18'!H$3:H$465)</f>
        <v>0</v>
      </c>
      <c r="I46" s="23">
        <f>SUMIF('Rodda Stats to 17-18'!$A$3:$A$465,'Combined Stats - Formula'!$A46,'Rodda Stats to 17-18'!I$3:I$465)</f>
        <v>38.1</v>
      </c>
      <c r="J46">
        <f t="shared" si="0"/>
        <v>11.06</v>
      </c>
      <c r="K46">
        <f>SUMIF('Rodda Stats to 17-18'!$A$3:$A$465,'Combined Stats - Formula'!$A46,'Rodda Stats to 17-18'!K$3:K$465)</f>
        <v>0</v>
      </c>
      <c r="L46">
        <f>SUMIF('Rodda Stats to 17-18'!$A$3:$A$465,'Combined Stats - Formula'!$A46,'Rodda Stats to 17-18'!L$3:L$465)</f>
        <v>1</v>
      </c>
      <c r="M46">
        <f>SUMIF('Rodda Stats to 17-18'!$A$3:$A$465,'Combined Stats - Formula'!$A46,'Rodda Stats to 17-18'!M$3:M$465)</f>
        <v>57</v>
      </c>
      <c r="N46">
        <f>SUMIF('Rodda Stats to 17-18'!$A$3:$A$465,'Combined Stats - Formula'!$A46,'Rodda Stats to 17-18'!N$3:N$465)</f>
        <v>0</v>
      </c>
      <c r="O46">
        <f>SUMIF('Rodda Stats to 17-18'!$A$3:$A$465,'Combined Stats - Formula'!$A46,'Rodda Stats to 17-18'!O$3:O$465)</f>
        <v>0</v>
      </c>
      <c r="P46">
        <f t="shared" si="1"/>
        <v>57</v>
      </c>
      <c r="Q46">
        <f t="shared" si="2"/>
        <v>0</v>
      </c>
      <c r="R46">
        <f t="shared" si="3"/>
        <v>0</v>
      </c>
      <c r="S46" s="23">
        <f>SUMIF('Rodda Stats to 17-18'!$A$3:$A$465,'Combined Stats - Formula'!$A46,'Rodda Stats to 17-18'!S$3:S$465)</f>
        <v>0</v>
      </c>
      <c r="T46">
        <f>SUMIF('Rodda Stats to 17-18'!$A$3:$A$465,'Combined Stats - Formula'!$A46,'Rodda Stats to 17-18'!T$3:T$465)</f>
        <v>4</v>
      </c>
      <c r="U46">
        <f>SUMIF('Rodda Stats to 17-18'!$A$3:$A$465,'Combined Stats - Formula'!$A46,'Rodda Stats to 17-18'!U$3:U$465)</f>
        <v>0</v>
      </c>
      <c r="V46">
        <f>SUMIF('Rodda Stats to 17-18'!$A$3:$A$465,'Combined Stats - Formula'!$A46,'Rodda Stats to 17-18'!V$3:V$465)</f>
        <v>0</v>
      </c>
    </row>
    <row r="47" spans="1:22" x14ac:dyDescent="0.25">
      <c r="A47" s="20" t="s">
        <v>596</v>
      </c>
      <c r="B47">
        <f>SUMIF('Rodda Stats to 17-18'!$A$3:$A$465,'Combined Stats - Formula'!$A47,'Rodda Stats to 17-18'!B$3:B$465)</f>
        <v>0</v>
      </c>
      <c r="C47">
        <f>SUMIF('Rodda Stats to 17-18'!$A$3:$A$465,'Combined Stats - Formula'!$A47,'Rodda Stats to 17-18'!C$3:C$465)</f>
        <v>12</v>
      </c>
      <c r="D47">
        <f>SUMIF('Rodda Stats to 17-18'!$A$3:$A$465,'Combined Stats - Formula'!$A47,'Rodda Stats to 17-18'!D$3:D$465)</f>
        <v>15</v>
      </c>
      <c r="E47">
        <f>SUMIF('Rodda Stats to 17-18'!$A$3:$A$465,'Combined Stats - Formula'!$A47,'Rodda Stats to 17-18'!E$3:E$465)</f>
        <v>195</v>
      </c>
      <c r="F47">
        <f>SUMIF('Rodda Stats to 17-18'!$A$3:$A$465,'Combined Stats - Formula'!$A47,'Rodda Stats to 17-18'!F$3:F$465)</f>
        <v>3</v>
      </c>
      <c r="G47">
        <f>SUMIF('Rodda Stats to 17-18'!$A$3:$A$465,'Combined Stats - Formula'!$A47,'Rodda Stats to 17-18'!G$3:G$465)</f>
        <v>1</v>
      </c>
      <c r="H47">
        <f>SUMIF('Rodda Stats to 17-18'!$A$3:$A$465,'Combined Stats - Formula'!$A47,'Rodda Stats to 17-18'!H$3:H$465)</f>
        <v>0</v>
      </c>
      <c r="I47" s="23">
        <f>SUMIF('Rodda Stats to 17-18'!$A$3:$A$465,'Combined Stats - Formula'!$A47,'Rodda Stats to 17-18'!I$3:I$465)</f>
        <v>64</v>
      </c>
      <c r="J47">
        <f t="shared" si="0"/>
        <v>16.25</v>
      </c>
      <c r="K47">
        <f>SUMIF('Rodda Stats to 17-18'!$A$3:$A$465,'Combined Stats - Formula'!$A47,'Rodda Stats to 17-18'!K$3:K$465)</f>
        <v>0</v>
      </c>
      <c r="L47">
        <f>SUMIF('Rodda Stats to 17-18'!$A$3:$A$465,'Combined Stats - Formula'!$A47,'Rodda Stats to 17-18'!L$3:L$465)</f>
        <v>4</v>
      </c>
      <c r="M47">
        <f>SUMIF('Rodda Stats to 17-18'!$A$3:$A$465,'Combined Stats - Formula'!$A47,'Rodda Stats to 17-18'!M$3:M$465)</f>
        <v>162</v>
      </c>
      <c r="N47">
        <f>SUMIF('Rodda Stats to 17-18'!$A$3:$A$465,'Combined Stats - Formula'!$A47,'Rodda Stats to 17-18'!N$3:N$465)</f>
        <v>0</v>
      </c>
      <c r="O47">
        <f>SUMIF('Rodda Stats to 17-18'!$A$3:$A$465,'Combined Stats - Formula'!$A47,'Rodda Stats to 17-18'!O$3:O$465)</f>
        <v>0</v>
      </c>
      <c r="P47">
        <f t="shared" si="1"/>
        <v>40.5</v>
      </c>
      <c r="Q47">
        <f t="shared" si="2"/>
        <v>0</v>
      </c>
      <c r="R47">
        <f t="shared" si="3"/>
        <v>0</v>
      </c>
      <c r="S47" s="23">
        <f>SUMIF('Rodda Stats to 17-18'!$A$3:$A$465,'Combined Stats - Formula'!$A47,'Rodda Stats to 17-18'!S$3:S$465)</f>
        <v>0</v>
      </c>
      <c r="T47">
        <f>SUMIF('Rodda Stats to 17-18'!$A$3:$A$465,'Combined Stats - Formula'!$A47,'Rodda Stats to 17-18'!T$3:T$465)</f>
        <v>0</v>
      </c>
      <c r="U47">
        <f>SUMIF('Rodda Stats to 17-18'!$A$3:$A$465,'Combined Stats - Formula'!$A47,'Rodda Stats to 17-18'!U$3:U$465)</f>
        <v>0</v>
      </c>
      <c r="V47">
        <f>SUMIF('Rodda Stats to 17-18'!$A$3:$A$465,'Combined Stats - Formula'!$A47,'Rodda Stats to 17-18'!V$3:V$465)</f>
        <v>0</v>
      </c>
    </row>
    <row r="48" spans="1:22" x14ac:dyDescent="0.25">
      <c r="A48" s="20" t="s">
        <v>597</v>
      </c>
      <c r="B48">
        <f>SUMIF('Rodda Stats to 17-18'!$A$3:$A$465,'Combined Stats - Formula'!$A48,'Rodda Stats to 17-18'!B$3:B$465)</f>
        <v>0</v>
      </c>
      <c r="C48">
        <f>SUMIF('Rodda Stats to 17-18'!$A$3:$A$465,'Combined Stats - Formula'!$A48,'Rodda Stats to 17-18'!C$3:C$465)</f>
        <v>41</v>
      </c>
      <c r="D48">
        <f>SUMIF('Rodda Stats to 17-18'!$A$3:$A$465,'Combined Stats - Formula'!$A48,'Rodda Stats to 17-18'!D$3:D$465)</f>
        <v>44</v>
      </c>
      <c r="E48">
        <f>SUMIF('Rodda Stats to 17-18'!$A$3:$A$465,'Combined Stats - Formula'!$A48,'Rodda Stats to 17-18'!E$3:E$465)</f>
        <v>739</v>
      </c>
      <c r="F48">
        <f>SUMIF('Rodda Stats to 17-18'!$A$3:$A$465,'Combined Stats - Formula'!$A48,'Rodda Stats to 17-18'!F$3:F$465)</f>
        <v>4</v>
      </c>
      <c r="G48">
        <f>SUMIF('Rodda Stats to 17-18'!$A$3:$A$465,'Combined Stats - Formula'!$A48,'Rodda Stats to 17-18'!G$3:G$465)</f>
        <v>2</v>
      </c>
      <c r="H48">
        <f>SUMIF('Rodda Stats to 17-18'!$A$3:$A$465,'Combined Stats - Formula'!$A48,'Rodda Stats to 17-18'!H$3:H$465)</f>
        <v>0</v>
      </c>
      <c r="I48" s="23">
        <f>SUMIF('Rodda Stats to 17-18'!$A$3:$A$465,'Combined Stats - Formula'!$A48,'Rodda Stats to 17-18'!I$3:I$465)</f>
        <v>75</v>
      </c>
      <c r="J48">
        <f t="shared" si="0"/>
        <v>18.48</v>
      </c>
      <c r="K48">
        <f>SUMIF('Rodda Stats to 17-18'!$A$3:$A$465,'Combined Stats - Formula'!$A48,'Rodda Stats to 17-18'!K$3:K$465)</f>
        <v>0</v>
      </c>
      <c r="L48">
        <f>SUMIF('Rodda Stats to 17-18'!$A$3:$A$465,'Combined Stats - Formula'!$A48,'Rodda Stats to 17-18'!L$3:L$465)</f>
        <v>49</v>
      </c>
      <c r="M48">
        <f>SUMIF('Rodda Stats to 17-18'!$A$3:$A$465,'Combined Stats - Formula'!$A48,'Rodda Stats to 17-18'!M$3:M$465)</f>
        <v>1875</v>
      </c>
      <c r="N48">
        <f>SUMIF('Rodda Stats to 17-18'!$A$3:$A$465,'Combined Stats - Formula'!$A48,'Rodda Stats to 17-18'!N$3:N$465)</f>
        <v>1</v>
      </c>
      <c r="O48">
        <f>SUMIF('Rodda Stats to 17-18'!$A$3:$A$465,'Combined Stats - Formula'!$A48,'Rodda Stats to 17-18'!O$3:O$465)</f>
        <v>0</v>
      </c>
      <c r="P48">
        <f t="shared" si="1"/>
        <v>38.270000000000003</v>
      </c>
      <c r="Q48">
        <f t="shared" si="2"/>
        <v>0</v>
      </c>
      <c r="R48">
        <f t="shared" si="3"/>
        <v>0</v>
      </c>
      <c r="S48" s="23">
        <f>SUMIF('Rodda Stats to 17-18'!$A$3:$A$465,'Combined Stats - Formula'!$A48,'Rodda Stats to 17-18'!S$3:S$465)</f>
        <v>0</v>
      </c>
      <c r="T48">
        <f>SUMIF('Rodda Stats to 17-18'!$A$3:$A$465,'Combined Stats - Formula'!$A48,'Rodda Stats to 17-18'!T$3:T$465)</f>
        <v>13</v>
      </c>
      <c r="U48">
        <f>SUMIF('Rodda Stats to 17-18'!$A$3:$A$465,'Combined Stats - Formula'!$A48,'Rodda Stats to 17-18'!U$3:U$465)</f>
        <v>0</v>
      </c>
      <c r="V48">
        <f>SUMIF('Rodda Stats to 17-18'!$A$3:$A$465,'Combined Stats - Formula'!$A48,'Rodda Stats to 17-18'!V$3:V$465)</f>
        <v>0</v>
      </c>
    </row>
    <row r="49" spans="1:22" x14ac:dyDescent="0.25">
      <c r="A49" s="20" t="s">
        <v>598</v>
      </c>
      <c r="B49">
        <f>SUMIF('Rodda Stats to 17-18'!$A$3:$A$465,'Combined Stats - Formula'!$A49,'Rodda Stats to 17-18'!B$3:B$465)</f>
        <v>0</v>
      </c>
      <c r="C49">
        <f>SUMIF('Rodda Stats to 17-18'!$A$3:$A$465,'Combined Stats - Formula'!$A49,'Rodda Stats to 17-18'!C$3:C$465)</f>
        <v>17</v>
      </c>
      <c r="D49">
        <f>SUMIF('Rodda Stats to 17-18'!$A$3:$A$465,'Combined Stats - Formula'!$A49,'Rodda Stats to 17-18'!D$3:D$465)</f>
        <v>16</v>
      </c>
      <c r="E49">
        <f>SUMIF('Rodda Stats to 17-18'!$A$3:$A$465,'Combined Stats - Formula'!$A49,'Rodda Stats to 17-18'!E$3:E$465)</f>
        <v>100</v>
      </c>
      <c r="F49">
        <f>SUMIF('Rodda Stats to 17-18'!$A$3:$A$465,'Combined Stats - Formula'!$A49,'Rodda Stats to 17-18'!F$3:F$465)</f>
        <v>6</v>
      </c>
      <c r="G49">
        <f>SUMIF('Rodda Stats to 17-18'!$A$3:$A$465,'Combined Stats - Formula'!$A49,'Rodda Stats to 17-18'!G$3:G$465)</f>
        <v>0</v>
      </c>
      <c r="H49">
        <f>SUMIF('Rodda Stats to 17-18'!$A$3:$A$465,'Combined Stats - Formula'!$A49,'Rodda Stats to 17-18'!H$3:H$465)</f>
        <v>0</v>
      </c>
      <c r="I49" s="23">
        <f>SUMIF('Rodda Stats to 17-18'!$A$3:$A$465,'Combined Stats - Formula'!$A49,'Rodda Stats to 17-18'!I$3:I$465)</f>
        <v>35.1</v>
      </c>
      <c r="J49">
        <f t="shared" si="0"/>
        <v>10</v>
      </c>
      <c r="K49">
        <f>SUMIF('Rodda Stats to 17-18'!$A$3:$A$465,'Combined Stats - Formula'!$A49,'Rodda Stats to 17-18'!K$3:K$465)</f>
        <v>0</v>
      </c>
      <c r="L49">
        <f>SUMIF('Rodda Stats to 17-18'!$A$3:$A$465,'Combined Stats - Formula'!$A49,'Rodda Stats to 17-18'!L$3:L$465)</f>
        <v>59</v>
      </c>
      <c r="M49">
        <f>SUMIF('Rodda Stats to 17-18'!$A$3:$A$465,'Combined Stats - Formula'!$A49,'Rodda Stats to 17-18'!M$3:M$465)</f>
        <v>970</v>
      </c>
      <c r="N49">
        <f>SUMIF('Rodda Stats to 17-18'!$A$3:$A$465,'Combined Stats - Formula'!$A49,'Rodda Stats to 17-18'!N$3:N$465)</f>
        <v>6</v>
      </c>
      <c r="O49">
        <f>SUMIF('Rodda Stats to 17-18'!$A$3:$A$465,'Combined Stats - Formula'!$A49,'Rodda Stats to 17-18'!O$3:O$465)</f>
        <v>1</v>
      </c>
      <c r="P49">
        <f t="shared" si="1"/>
        <v>16.440000000000001</v>
      </c>
      <c r="Q49">
        <f t="shared" si="2"/>
        <v>0</v>
      </c>
      <c r="R49">
        <f t="shared" si="3"/>
        <v>0</v>
      </c>
      <c r="S49" s="23">
        <f>SUMIF('Rodda Stats to 17-18'!$A$3:$A$465,'Combined Stats - Formula'!$A49,'Rodda Stats to 17-18'!S$3:S$465)</f>
        <v>0</v>
      </c>
      <c r="T49">
        <f>SUMIF('Rodda Stats to 17-18'!$A$3:$A$465,'Combined Stats - Formula'!$A49,'Rodda Stats to 17-18'!T$3:T$465)</f>
        <v>9</v>
      </c>
      <c r="U49">
        <f>SUMIF('Rodda Stats to 17-18'!$A$3:$A$465,'Combined Stats - Formula'!$A49,'Rodda Stats to 17-18'!U$3:U$465)</f>
        <v>0</v>
      </c>
      <c r="V49">
        <f>SUMIF('Rodda Stats to 17-18'!$A$3:$A$465,'Combined Stats - Formula'!$A49,'Rodda Stats to 17-18'!V$3:V$465)</f>
        <v>0</v>
      </c>
    </row>
    <row r="50" spans="1:22" x14ac:dyDescent="0.25">
      <c r="A50" s="20" t="s">
        <v>599</v>
      </c>
      <c r="B50">
        <f>SUMIF('Rodda Stats to 17-18'!$A$3:$A$465,'Combined Stats - Formula'!$A50,'Rodda Stats to 17-18'!B$3:B$465)</f>
        <v>0</v>
      </c>
      <c r="C50">
        <f>SUMIF('Rodda Stats to 17-18'!$A$3:$A$465,'Combined Stats - Formula'!$A50,'Rodda Stats to 17-18'!C$3:C$465)</f>
        <v>5</v>
      </c>
      <c r="D50">
        <f>SUMIF('Rodda Stats to 17-18'!$A$3:$A$465,'Combined Stats - Formula'!$A50,'Rodda Stats to 17-18'!D$3:D$465)</f>
        <v>4</v>
      </c>
      <c r="E50">
        <f>SUMIF('Rodda Stats to 17-18'!$A$3:$A$465,'Combined Stats - Formula'!$A50,'Rodda Stats to 17-18'!E$3:E$465)</f>
        <v>118</v>
      </c>
      <c r="F50">
        <f>SUMIF('Rodda Stats to 17-18'!$A$3:$A$465,'Combined Stats - Formula'!$A50,'Rodda Stats to 17-18'!F$3:F$465)</f>
        <v>1</v>
      </c>
      <c r="G50">
        <f>SUMIF('Rodda Stats to 17-18'!$A$3:$A$465,'Combined Stats - Formula'!$A50,'Rodda Stats to 17-18'!G$3:G$465)</f>
        <v>1</v>
      </c>
      <c r="H50">
        <f>SUMIF('Rodda Stats to 17-18'!$A$3:$A$465,'Combined Stats - Formula'!$A50,'Rodda Stats to 17-18'!H$3:H$465)</f>
        <v>0</v>
      </c>
      <c r="I50" s="23">
        <f>SUMIF('Rodda Stats to 17-18'!$A$3:$A$465,'Combined Stats - Formula'!$A50,'Rodda Stats to 17-18'!I$3:I$465)</f>
        <v>60.1</v>
      </c>
      <c r="J50">
        <f t="shared" si="0"/>
        <v>39.33</v>
      </c>
      <c r="K50">
        <f>SUMIF('Rodda Stats to 17-18'!$A$3:$A$465,'Combined Stats - Formula'!$A50,'Rodda Stats to 17-18'!K$3:K$465)</f>
        <v>0</v>
      </c>
      <c r="L50">
        <f>SUMIF('Rodda Stats to 17-18'!$A$3:$A$465,'Combined Stats - Formula'!$A50,'Rodda Stats to 17-18'!L$3:L$465)</f>
        <v>0</v>
      </c>
      <c r="M50">
        <f>SUMIF('Rodda Stats to 17-18'!$A$3:$A$465,'Combined Stats - Formula'!$A50,'Rodda Stats to 17-18'!M$3:M$465)</f>
        <v>64</v>
      </c>
      <c r="N50">
        <f>SUMIF('Rodda Stats to 17-18'!$A$3:$A$465,'Combined Stats - Formula'!$A50,'Rodda Stats to 17-18'!N$3:N$465)</f>
        <v>0</v>
      </c>
      <c r="O50">
        <f>SUMIF('Rodda Stats to 17-18'!$A$3:$A$465,'Combined Stats - Formula'!$A50,'Rodda Stats to 17-18'!O$3:O$465)</f>
        <v>0</v>
      </c>
      <c r="P50" t="str">
        <f t="shared" si="1"/>
        <v/>
      </c>
      <c r="Q50">
        <f t="shared" si="2"/>
        <v>0</v>
      </c>
      <c r="R50">
        <f t="shared" si="3"/>
        <v>0</v>
      </c>
      <c r="S50" s="23">
        <f>SUMIF('Rodda Stats to 17-18'!$A$3:$A$465,'Combined Stats - Formula'!$A50,'Rodda Stats to 17-18'!S$3:S$465)</f>
        <v>0</v>
      </c>
      <c r="T50">
        <f>SUMIF('Rodda Stats to 17-18'!$A$3:$A$465,'Combined Stats - Formula'!$A50,'Rodda Stats to 17-18'!T$3:T$465)</f>
        <v>4</v>
      </c>
      <c r="U50">
        <f>SUMIF('Rodda Stats to 17-18'!$A$3:$A$465,'Combined Stats - Formula'!$A50,'Rodda Stats to 17-18'!U$3:U$465)</f>
        <v>0</v>
      </c>
      <c r="V50">
        <f>SUMIF('Rodda Stats to 17-18'!$A$3:$A$465,'Combined Stats - Formula'!$A50,'Rodda Stats to 17-18'!V$3:V$465)</f>
        <v>0</v>
      </c>
    </row>
    <row r="51" spans="1:22" x14ac:dyDescent="0.25">
      <c r="A51" s="20" t="s">
        <v>600</v>
      </c>
      <c r="B51">
        <f>SUMIF('Rodda Stats to 17-18'!$A$3:$A$465,'Combined Stats - Formula'!$A51,'Rodda Stats to 17-18'!B$3:B$465)</f>
        <v>0</v>
      </c>
      <c r="C51">
        <f>SUMIF('Rodda Stats to 17-18'!$A$3:$A$465,'Combined Stats - Formula'!$A51,'Rodda Stats to 17-18'!C$3:C$465)</f>
        <v>20</v>
      </c>
      <c r="D51">
        <f>SUMIF('Rodda Stats to 17-18'!$A$3:$A$465,'Combined Stats - Formula'!$A51,'Rodda Stats to 17-18'!D$3:D$465)</f>
        <v>22</v>
      </c>
      <c r="E51">
        <f>SUMIF('Rodda Stats to 17-18'!$A$3:$A$465,'Combined Stats - Formula'!$A51,'Rodda Stats to 17-18'!E$3:E$465)</f>
        <v>198</v>
      </c>
      <c r="F51">
        <f>SUMIF('Rodda Stats to 17-18'!$A$3:$A$465,'Combined Stats - Formula'!$A51,'Rodda Stats to 17-18'!F$3:F$465)</f>
        <v>8</v>
      </c>
      <c r="G51">
        <f>SUMIF('Rodda Stats to 17-18'!$A$3:$A$465,'Combined Stats - Formula'!$A51,'Rodda Stats to 17-18'!G$3:G$465)</f>
        <v>0</v>
      </c>
      <c r="H51">
        <f>SUMIF('Rodda Stats to 17-18'!$A$3:$A$465,'Combined Stats - Formula'!$A51,'Rodda Stats to 17-18'!H$3:H$465)</f>
        <v>0</v>
      </c>
      <c r="I51" s="23">
        <f>SUMIF('Rodda Stats to 17-18'!$A$3:$A$465,'Combined Stats - Formula'!$A51,'Rodda Stats to 17-18'!I$3:I$465)</f>
        <v>44.1</v>
      </c>
      <c r="J51">
        <f t="shared" si="0"/>
        <v>14.14</v>
      </c>
      <c r="K51">
        <f>SUMIF('Rodda Stats to 17-18'!$A$3:$A$465,'Combined Stats - Formula'!$A51,'Rodda Stats to 17-18'!K$3:K$465)</f>
        <v>0</v>
      </c>
      <c r="L51">
        <f>SUMIF('Rodda Stats to 17-18'!$A$3:$A$465,'Combined Stats - Formula'!$A51,'Rodda Stats to 17-18'!L$3:L$465)</f>
        <v>51</v>
      </c>
      <c r="M51">
        <f>SUMIF('Rodda Stats to 17-18'!$A$3:$A$465,'Combined Stats - Formula'!$A51,'Rodda Stats to 17-18'!M$3:M$465)</f>
        <v>1098</v>
      </c>
      <c r="N51">
        <f>SUMIF('Rodda Stats to 17-18'!$A$3:$A$465,'Combined Stats - Formula'!$A51,'Rodda Stats to 17-18'!N$3:N$465)</f>
        <v>3</v>
      </c>
      <c r="O51">
        <f>SUMIF('Rodda Stats to 17-18'!$A$3:$A$465,'Combined Stats - Formula'!$A51,'Rodda Stats to 17-18'!O$3:O$465)</f>
        <v>0</v>
      </c>
      <c r="P51">
        <f t="shared" si="1"/>
        <v>21.53</v>
      </c>
      <c r="Q51">
        <f t="shared" si="2"/>
        <v>0</v>
      </c>
      <c r="R51">
        <f t="shared" si="3"/>
        <v>0</v>
      </c>
      <c r="S51" s="23">
        <f>SUMIF('Rodda Stats to 17-18'!$A$3:$A$465,'Combined Stats - Formula'!$A51,'Rodda Stats to 17-18'!S$3:S$465)</f>
        <v>0</v>
      </c>
      <c r="T51">
        <f>SUMIF('Rodda Stats to 17-18'!$A$3:$A$465,'Combined Stats - Formula'!$A51,'Rodda Stats to 17-18'!T$3:T$465)</f>
        <v>4</v>
      </c>
      <c r="U51">
        <f>SUMIF('Rodda Stats to 17-18'!$A$3:$A$465,'Combined Stats - Formula'!$A51,'Rodda Stats to 17-18'!U$3:U$465)</f>
        <v>0</v>
      </c>
      <c r="V51">
        <f>SUMIF('Rodda Stats to 17-18'!$A$3:$A$465,'Combined Stats - Formula'!$A51,'Rodda Stats to 17-18'!V$3:V$465)</f>
        <v>0</v>
      </c>
    </row>
    <row r="52" spans="1:22" x14ac:dyDescent="0.25">
      <c r="A52" s="20" t="s">
        <v>601</v>
      </c>
      <c r="B52">
        <f>SUMIF('Rodda Stats to 17-18'!$A$3:$A$465,'Combined Stats - Formula'!$A52,'Rodda Stats to 17-18'!B$3:B$465)</f>
        <v>0</v>
      </c>
      <c r="C52">
        <f>SUMIF('Rodda Stats to 17-18'!$A$3:$A$465,'Combined Stats - Formula'!$A52,'Rodda Stats to 17-18'!C$3:C$465)</f>
        <v>8</v>
      </c>
      <c r="D52">
        <f>SUMIF('Rodda Stats to 17-18'!$A$3:$A$465,'Combined Stats - Formula'!$A52,'Rodda Stats to 17-18'!D$3:D$465)</f>
        <v>11</v>
      </c>
      <c r="E52">
        <f>SUMIF('Rodda Stats to 17-18'!$A$3:$A$465,'Combined Stats - Formula'!$A52,'Rodda Stats to 17-18'!E$3:E$465)</f>
        <v>100</v>
      </c>
      <c r="F52">
        <f>SUMIF('Rodda Stats to 17-18'!$A$3:$A$465,'Combined Stats - Formula'!$A52,'Rodda Stats to 17-18'!F$3:F$465)</f>
        <v>3</v>
      </c>
      <c r="G52">
        <f>SUMIF('Rodda Stats to 17-18'!$A$3:$A$465,'Combined Stats - Formula'!$A52,'Rodda Stats to 17-18'!G$3:G$465)</f>
        <v>0</v>
      </c>
      <c r="H52">
        <f>SUMIF('Rodda Stats to 17-18'!$A$3:$A$465,'Combined Stats - Formula'!$A52,'Rodda Stats to 17-18'!H$3:H$465)</f>
        <v>0</v>
      </c>
      <c r="I52" s="23">
        <f>SUMIF('Rodda Stats to 17-18'!$A$3:$A$465,'Combined Stats - Formula'!$A52,'Rodda Stats to 17-18'!I$3:I$465)</f>
        <v>26.1</v>
      </c>
      <c r="J52">
        <f t="shared" si="0"/>
        <v>12.5</v>
      </c>
      <c r="K52">
        <f>SUMIF('Rodda Stats to 17-18'!$A$3:$A$465,'Combined Stats - Formula'!$A52,'Rodda Stats to 17-18'!K$3:K$465)</f>
        <v>0</v>
      </c>
      <c r="L52">
        <f>SUMIF('Rodda Stats to 17-18'!$A$3:$A$465,'Combined Stats - Formula'!$A52,'Rodda Stats to 17-18'!L$3:L$465)</f>
        <v>6</v>
      </c>
      <c r="M52">
        <f>SUMIF('Rodda Stats to 17-18'!$A$3:$A$465,'Combined Stats - Formula'!$A52,'Rodda Stats to 17-18'!M$3:M$465)</f>
        <v>281</v>
      </c>
      <c r="N52">
        <f>SUMIF('Rodda Stats to 17-18'!$A$3:$A$465,'Combined Stats - Formula'!$A52,'Rodda Stats to 17-18'!N$3:N$465)</f>
        <v>0</v>
      </c>
      <c r="O52">
        <f>SUMIF('Rodda Stats to 17-18'!$A$3:$A$465,'Combined Stats - Formula'!$A52,'Rodda Stats to 17-18'!O$3:O$465)</f>
        <v>0</v>
      </c>
      <c r="P52">
        <f t="shared" si="1"/>
        <v>46.83</v>
      </c>
      <c r="Q52">
        <f t="shared" si="2"/>
        <v>0</v>
      </c>
      <c r="R52">
        <f t="shared" si="3"/>
        <v>0</v>
      </c>
      <c r="S52" s="23">
        <f>SUMIF('Rodda Stats to 17-18'!$A$3:$A$465,'Combined Stats - Formula'!$A52,'Rodda Stats to 17-18'!S$3:S$465)</f>
        <v>0</v>
      </c>
      <c r="T52">
        <f>SUMIF('Rodda Stats to 17-18'!$A$3:$A$465,'Combined Stats - Formula'!$A52,'Rodda Stats to 17-18'!T$3:T$465)</f>
        <v>1</v>
      </c>
      <c r="U52">
        <f>SUMIF('Rodda Stats to 17-18'!$A$3:$A$465,'Combined Stats - Formula'!$A52,'Rodda Stats to 17-18'!U$3:U$465)</f>
        <v>0</v>
      </c>
      <c r="V52">
        <f>SUMIF('Rodda Stats to 17-18'!$A$3:$A$465,'Combined Stats - Formula'!$A52,'Rodda Stats to 17-18'!V$3:V$465)</f>
        <v>0</v>
      </c>
    </row>
    <row r="53" spans="1:22" x14ac:dyDescent="0.25">
      <c r="A53" s="20" t="s">
        <v>602</v>
      </c>
      <c r="B53">
        <f>SUMIF('Rodda Stats to 17-18'!$A$3:$A$465,'Combined Stats - Formula'!$A53,'Rodda Stats to 17-18'!B$3:B$465)</f>
        <v>0</v>
      </c>
      <c r="C53">
        <f>SUMIF('Rodda Stats to 17-18'!$A$3:$A$465,'Combined Stats - Formula'!$A53,'Rodda Stats to 17-18'!C$3:C$465)</f>
        <v>10</v>
      </c>
      <c r="D53">
        <f>SUMIF('Rodda Stats to 17-18'!$A$3:$A$465,'Combined Stats - Formula'!$A53,'Rodda Stats to 17-18'!D$3:D$465)</f>
        <v>11</v>
      </c>
      <c r="E53">
        <f>SUMIF('Rodda Stats to 17-18'!$A$3:$A$465,'Combined Stats - Formula'!$A53,'Rodda Stats to 17-18'!E$3:E$465)</f>
        <v>181</v>
      </c>
      <c r="F53">
        <f>SUMIF('Rodda Stats to 17-18'!$A$3:$A$465,'Combined Stats - Formula'!$A53,'Rodda Stats to 17-18'!F$3:F$465)</f>
        <v>1</v>
      </c>
      <c r="G53">
        <f>SUMIF('Rodda Stats to 17-18'!$A$3:$A$465,'Combined Stats - Formula'!$A53,'Rodda Stats to 17-18'!G$3:G$465)</f>
        <v>1</v>
      </c>
      <c r="H53">
        <f>SUMIF('Rodda Stats to 17-18'!$A$3:$A$465,'Combined Stats - Formula'!$A53,'Rodda Stats to 17-18'!H$3:H$465)</f>
        <v>0</v>
      </c>
      <c r="I53" s="23">
        <f>SUMIF('Rodda Stats to 17-18'!$A$3:$A$465,'Combined Stats - Formula'!$A53,'Rodda Stats to 17-18'!I$3:I$465)</f>
        <v>69.099999999999994</v>
      </c>
      <c r="J53">
        <f t="shared" si="0"/>
        <v>18.100000000000001</v>
      </c>
      <c r="K53">
        <f>SUMIF('Rodda Stats to 17-18'!$A$3:$A$465,'Combined Stats - Formula'!$A53,'Rodda Stats to 17-18'!K$3:K$465)</f>
        <v>0</v>
      </c>
      <c r="L53">
        <f>SUMIF('Rodda Stats to 17-18'!$A$3:$A$465,'Combined Stats - Formula'!$A53,'Rodda Stats to 17-18'!L$3:L$465)</f>
        <v>1</v>
      </c>
      <c r="M53">
        <f>SUMIF('Rodda Stats to 17-18'!$A$3:$A$465,'Combined Stats - Formula'!$A53,'Rodda Stats to 17-18'!M$3:M$465)</f>
        <v>56</v>
      </c>
      <c r="N53">
        <f>SUMIF('Rodda Stats to 17-18'!$A$3:$A$465,'Combined Stats - Formula'!$A53,'Rodda Stats to 17-18'!N$3:N$465)</f>
        <v>0</v>
      </c>
      <c r="O53">
        <f>SUMIF('Rodda Stats to 17-18'!$A$3:$A$465,'Combined Stats - Formula'!$A53,'Rodda Stats to 17-18'!O$3:O$465)</f>
        <v>0</v>
      </c>
      <c r="P53">
        <f t="shared" si="1"/>
        <v>56</v>
      </c>
      <c r="Q53">
        <f t="shared" si="2"/>
        <v>0</v>
      </c>
      <c r="R53">
        <f t="shared" si="3"/>
        <v>0</v>
      </c>
      <c r="S53" s="23">
        <f>SUMIF('Rodda Stats to 17-18'!$A$3:$A$465,'Combined Stats - Formula'!$A53,'Rodda Stats to 17-18'!S$3:S$465)</f>
        <v>0</v>
      </c>
      <c r="T53">
        <f>SUMIF('Rodda Stats to 17-18'!$A$3:$A$465,'Combined Stats - Formula'!$A53,'Rodda Stats to 17-18'!T$3:T$465)</f>
        <v>4</v>
      </c>
      <c r="U53">
        <f>SUMIF('Rodda Stats to 17-18'!$A$3:$A$465,'Combined Stats - Formula'!$A53,'Rodda Stats to 17-18'!U$3:U$465)</f>
        <v>0</v>
      </c>
      <c r="V53">
        <f>SUMIF('Rodda Stats to 17-18'!$A$3:$A$465,'Combined Stats - Formula'!$A53,'Rodda Stats to 17-18'!V$3:V$465)</f>
        <v>0</v>
      </c>
    </row>
    <row r="54" spans="1:22" x14ac:dyDescent="0.25">
      <c r="A54" s="20" t="s">
        <v>603</v>
      </c>
      <c r="B54">
        <f>SUMIF('Rodda Stats to 17-18'!$A$3:$A$465,'Combined Stats - Formula'!$A54,'Rodda Stats to 17-18'!B$3:B$465)</f>
        <v>0</v>
      </c>
      <c r="C54">
        <f>SUMIF('Rodda Stats to 17-18'!$A$3:$A$465,'Combined Stats - Formula'!$A54,'Rodda Stats to 17-18'!C$3:C$465)</f>
        <v>9</v>
      </c>
      <c r="D54">
        <f>SUMIF('Rodda Stats to 17-18'!$A$3:$A$465,'Combined Stats - Formula'!$A54,'Rodda Stats to 17-18'!D$3:D$465)</f>
        <v>12</v>
      </c>
      <c r="E54">
        <f>SUMIF('Rodda Stats to 17-18'!$A$3:$A$465,'Combined Stats - Formula'!$A54,'Rodda Stats to 17-18'!E$3:E$465)</f>
        <v>205</v>
      </c>
      <c r="F54">
        <f>SUMIF('Rodda Stats to 17-18'!$A$3:$A$465,'Combined Stats - Formula'!$A54,'Rodda Stats to 17-18'!F$3:F$465)</f>
        <v>1</v>
      </c>
      <c r="G54">
        <f>SUMIF('Rodda Stats to 17-18'!$A$3:$A$465,'Combined Stats - Formula'!$A54,'Rodda Stats to 17-18'!G$3:G$465)</f>
        <v>1</v>
      </c>
      <c r="H54">
        <f>SUMIF('Rodda Stats to 17-18'!$A$3:$A$465,'Combined Stats - Formula'!$A54,'Rodda Stats to 17-18'!H$3:H$465)</f>
        <v>0</v>
      </c>
      <c r="I54" s="23">
        <f>SUMIF('Rodda Stats to 17-18'!$A$3:$A$465,'Combined Stats - Formula'!$A54,'Rodda Stats to 17-18'!I$3:I$465)</f>
        <v>54</v>
      </c>
      <c r="J54">
        <f t="shared" si="0"/>
        <v>18.64</v>
      </c>
      <c r="K54">
        <f>SUMIF('Rodda Stats to 17-18'!$A$3:$A$465,'Combined Stats - Formula'!$A54,'Rodda Stats to 17-18'!K$3:K$465)</f>
        <v>0</v>
      </c>
      <c r="L54">
        <f>SUMIF('Rodda Stats to 17-18'!$A$3:$A$465,'Combined Stats - Formula'!$A54,'Rodda Stats to 17-18'!L$3:L$465)</f>
        <v>3</v>
      </c>
      <c r="M54">
        <f>SUMIF('Rodda Stats to 17-18'!$A$3:$A$465,'Combined Stats - Formula'!$A54,'Rodda Stats to 17-18'!M$3:M$465)</f>
        <v>88</v>
      </c>
      <c r="N54">
        <f>SUMIF('Rodda Stats to 17-18'!$A$3:$A$465,'Combined Stats - Formula'!$A54,'Rodda Stats to 17-18'!N$3:N$465)</f>
        <v>0</v>
      </c>
      <c r="O54">
        <f>SUMIF('Rodda Stats to 17-18'!$A$3:$A$465,'Combined Stats - Formula'!$A54,'Rodda Stats to 17-18'!O$3:O$465)</f>
        <v>0</v>
      </c>
      <c r="P54">
        <f t="shared" si="1"/>
        <v>29.33</v>
      </c>
      <c r="Q54">
        <f t="shared" si="2"/>
        <v>0</v>
      </c>
      <c r="R54">
        <f t="shared" si="3"/>
        <v>0</v>
      </c>
      <c r="S54" s="23">
        <f>SUMIF('Rodda Stats to 17-18'!$A$3:$A$465,'Combined Stats - Formula'!$A54,'Rodda Stats to 17-18'!S$3:S$465)</f>
        <v>0</v>
      </c>
      <c r="T54">
        <f>SUMIF('Rodda Stats to 17-18'!$A$3:$A$465,'Combined Stats - Formula'!$A54,'Rodda Stats to 17-18'!T$3:T$465)</f>
        <v>4</v>
      </c>
      <c r="U54">
        <f>SUMIF('Rodda Stats to 17-18'!$A$3:$A$465,'Combined Stats - Formula'!$A54,'Rodda Stats to 17-18'!U$3:U$465)</f>
        <v>0</v>
      </c>
      <c r="V54">
        <f>SUMIF('Rodda Stats to 17-18'!$A$3:$A$465,'Combined Stats - Formula'!$A54,'Rodda Stats to 17-18'!V$3:V$465)</f>
        <v>0</v>
      </c>
    </row>
    <row r="55" spans="1:22" x14ac:dyDescent="0.25">
      <c r="A55" s="20" t="s">
        <v>604</v>
      </c>
      <c r="B55">
        <f>SUMIF('Rodda Stats to 17-18'!$A$3:$A$465,'Combined Stats - Formula'!$A55,'Rodda Stats to 17-18'!B$3:B$465)</f>
        <v>0</v>
      </c>
      <c r="C55">
        <f>SUMIF('Rodda Stats to 17-18'!$A$3:$A$465,'Combined Stats - Formula'!$A55,'Rodda Stats to 17-18'!C$3:C$465)</f>
        <v>12</v>
      </c>
      <c r="D55">
        <f>SUMIF('Rodda Stats to 17-18'!$A$3:$A$465,'Combined Stats - Formula'!$A55,'Rodda Stats to 17-18'!D$3:D$465)</f>
        <v>9</v>
      </c>
      <c r="E55">
        <f>SUMIF('Rodda Stats to 17-18'!$A$3:$A$465,'Combined Stats - Formula'!$A55,'Rodda Stats to 17-18'!E$3:E$465)</f>
        <v>41</v>
      </c>
      <c r="F55">
        <f>SUMIF('Rodda Stats to 17-18'!$A$3:$A$465,'Combined Stats - Formula'!$A55,'Rodda Stats to 17-18'!F$3:F$465)</f>
        <v>1</v>
      </c>
      <c r="G55">
        <f>SUMIF('Rodda Stats to 17-18'!$A$3:$A$465,'Combined Stats - Formula'!$A55,'Rodda Stats to 17-18'!G$3:G$465)</f>
        <v>0</v>
      </c>
      <c r="H55">
        <f>SUMIF('Rodda Stats to 17-18'!$A$3:$A$465,'Combined Stats - Formula'!$A55,'Rodda Stats to 17-18'!H$3:H$465)</f>
        <v>0</v>
      </c>
      <c r="I55" s="23">
        <f>SUMIF('Rodda Stats to 17-18'!$A$3:$A$465,'Combined Stats - Formula'!$A55,'Rodda Stats to 17-18'!I$3:I$465)</f>
        <v>16</v>
      </c>
      <c r="J55">
        <f t="shared" si="0"/>
        <v>5.13</v>
      </c>
      <c r="K55">
        <f>SUMIF('Rodda Stats to 17-18'!$A$3:$A$465,'Combined Stats - Formula'!$A55,'Rodda Stats to 17-18'!K$3:K$465)</f>
        <v>0</v>
      </c>
      <c r="L55">
        <f>SUMIF('Rodda Stats to 17-18'!$A$3:$A$465,'Combined Stats - Formula'!$A55,'Rodda Stats to 17-18'!L$3:L$465)</f>
        <v>3</v>
      </c>
      <c r="M55">
        <f>SUMIF('Rodda Stats to 17-18'!$A$3:$A$465,'Combined Stats - Formula'!$A55,'Rodda Stats to 17-18'!M$3:M$465)</f>
        <v>29</v>
      </c>
      <c r="N55">
        <f>SUMIF('Rodda Stats to 17-18'!$A$3:$A$465,'Combined Stats - Formula'!$A55,'Rodda Stats to 17-18'!N$3:N$465)</f>
        <v>0</v>
      </c>
      <c r="O55">
        <f>SUMIF('Rodda Stats to 17-18'!$A$3:$A$465,'Combined Stats - Formula'!$A55,'Rodda Stats to 17-18'!O$3:O$465)</f>
        <v>0</v>
      </c>
      <c r="P55">
        <f t="shared" si="1"/>
        <v>9.67</v>
      </c>
      <c r="Q55">
        <f t="shared" si="2"/>
        <v>0</v>
      </c>
      <c r="R55">
        <f t="shared" si="3"/>
        <v>0</v>
      </c>
      <c r="S55" s="23">
        <f>SUMIF('Rodda Stats to 17-18'!$A$3:$A$465,'Combined Stats - Formula'!$A55,'Rodda Stats to 17-18'!S$3:S$465)</f>
        <v>0</v>
      </c>
      <c r="T55">
        <f>SUMIF('Rodda Stats to 17-18'!$A$3:$A$465,'Combined Stats - Formula'!$A55,'Rodda Stats to 17-18'!T$3:T$465)</f>
        <v>1</v>
      </c>
      <c r="U55">
        <f>SUMIF('Rodda Stats to 17-18'!$A$3:$A$465,'Combined Stats - Formula'!$A55,'Rodda Stats to 17-18'!U$3:U$465)</f>
        <v>0</v>
      </c>
      <c r="V55">
        <f>SUMIF('Rodda Stats to 17-18'!$A$3:$A$465,'Combined Stats - Formula'!$A55,'Rodda Stats to 17-18'!V$3:V$465)</f>
        <v>0</v>
      </c>
    </row>
    <row r="56" spans="1:22" x14ac:dyDescent="0.25">
      <c r="A56" s="20" t="s">
        <v>605</v>
      </c>
      <c r="B56">
        <f>SUMIF('Rodda Stats to 17-18'!$A$3:$A$465,'Combined Stats - Formula'!$A56,'Rodda Stats to 17-18'!B$3:B$465)</f>
        <v>0</v>
      </c>
      <c r="C56">
        <f>SUMIF('Rodda Stats to 17-18'!$A$3:$A$465,'Combined Stats - Formula'!$A56,'Rodda Stats to 17-18'!C$3:C$465)</f>
        <v>18</v>
      </c>
      <c r="D56">
        <f>SUMIF('Rodda Stats to 17-18'!$A$3:$A$465,'Combined Stats - Formula'!$A56,'Rodda Stats to 17-18'!D$3:D$465)</f>
        <v>19</v>
      </c>
      <c r="E56">
        <f>SUMIF('Rodda Stats to 17-18'!$A$3:$A$465,'Combined Stats - Formula'!$A56,'Rodda Stats to 17-18'!E$3:E$465)</f>
        <v>223</v>
      </c>
      <c r="F56">
        <f>SUMIF('Rodda Stats to 17-18'!$A$3:$A$465,'Combined Stats - Formula'!$A56,'Rodda Stats to 17-18'!F$3:F$465)</f>
        <v>3</v>
      </c>
      <c r="G56">
        <f>SUMIF('Rodda Stats to 17-18'!$A$3:$A$465,'Combined Stats - Formula'!$A56,'Rodda Stats to 17-18'!G$3:G$465)</f>
        <v>0</v>
      </c>
      <c r="H56">
        <f>SUMIF('Rodda Stats to 17-18'!$A$3:$A$465,'Combined Stats - Formula'!$A56,'Rodda Stats to 17-18'!H$3:H$465)</f>
        <v>0</v>
      </c>
      <c r="I56" s="23">
        <f>SUMIF('Rodda Stats to 17-18'!$A$3:$A$465,'Combined Stats - Formula'!$A56,'Rodda Stats to 17-18'!I$3:I$465)</f>
        <v>38</v>
      </c>
      <c r="J56">
        <f t="shared" si="0"/>
        <v>13.94</v>
      </c>
      <c r="K56">
        <f>SUMIF('Rodda Stats to 17-18'!$A$3:$A$465,'Combined Stats - Formula'!$A56,'Rodda Stats to 17-18'!K$3:K$465)</f>
        <v>0</v>
      </c>
      <c r="L56">
        <f>SUMIF('Rodda Stats to 17-18'!$A$3:$A$465,'Combined Stats - Formula'!$A56,'Rodda Stats to 17-18'!L$3:L$465)</f>
        <v>0</v>
      </c>
      <c r="M56">
        <f>SUMIF('Rodda Stats to 17-18'!$A$3:$A$465,'Combined Stats - Formula'!$A56,'Rodda Stats to 17-18'!M$3:M$465)</f>
        <v>0</v>
      </c>
      <c r="N56">
        <f>SUMIF('Rodda Stats to 17-18'!$A$3:$A$465,'Combined Stats - Formula'!$A56,'Rodda Stats to 17-18'!N$3:N$465)</f>
        <v>0</v>
      </c>
      <c r="O56">
        <f>SUMIF('Rodda Stats to 17-18'!$A$3:$A$465,'Combined Stats - Formula'!$A56,'Rodda Stats to 17-18'!O$3:O$465)</f>
        <v>0</v>
      </c>
      <c r="P56" t="str">
        <f t="shared" si="1"/>
        <v/>
      </c>
      <c r="Q56">
        <f t="shared" si="2"/>
        <v>0</v>
      </c>
      <c r="R56">
        <f t="shared" si="3"/>
        <v>0</v>
      </c>
      <c r="S56" s="23">
        <f>SUMIF('Rodda Stats to 17-18'!$A$3:$A$465,'Combined Stats - Formula'!$A56,'Rodda Stats to 17-18'!S$3:S$465)</f>
        <v>0</v>
      </c>
      <c r="T56">
        <f>SUMIF('Rodda Stats to 17-18'!$A$3:$A$465,'Combined Stats - Formula'!$A56,'Rodda Stats to 17-18'!T$3:T$465)</f>
        <v>23</v>
      </c>
      <c r="U56">
        <f>SUMIF('Rodda Stats to 17-18'!$A$3:$A$465,'Combined Stats - Formula'!$A56,'Rodda Stats to 17-18'!U$3:U$465)</f>
        <v>0</v>
      </c>
      <c r="V56">
        <f>SUMIF('Rodda Stats to 17-18'!$A$3:$A$465,'Combined Stats - Formula'!$A56,'Rodda Stats to 17-18'!V$3:V$465)</f>
        <v>4</v>
      </c>
    </row>
    <row r="57" spans="1:22" x14ac:dyDescent="0.25">
      <c r="A57" s="20" t="s">
        <v>606</v>
      </c>
      <c r="B57">
        <f>SUMIF('Rodda Stats to 17-18'!$A$3:$A$465,'Combined Stats - Formula'!$A57,'Rodda Stats to 17-18'!B$3:B$465)</f>
        <v>0</v>
      </c>
      <c r="C57">
        <f>SUMIF('Rodda Stats to 17-18'!$A$3:$A$465,'Combined Stats - Formula'!$A57,'Rodda Stats to 17-18'!C$3:C$465)</f>
        <v>1</v>
      </c>
      <c r="D57">
        <f>SUMIF('Rodda Stats to 17-18'!$A$3:$A$465,'Combined Stats - Formula'!$A57,'Rodda Stats to 17-18'!D$3:D$465)</f>
        <v>1</v>
      </c>
      <c r="E57">
        <f>SUMIF('Rodda Stats to 17-18'!$A$3:$A$465,'Combined Stats - Formula'!$A57,'Rodda Stats to 17-18'!E$3:E$465)</f>
        <v>1</v>
      </c>
      <c r="F57">
        <f>SUMIF('Rodda Stats to 17-18'!$A$3:$A$465,'Combined Stats - Formula'!$A57,'Rodda Stats to 17-18'!F$3:F$465)</f>
        <v>0</v>
      </c>
      <c r="G57">
        <f>SUMIF('Rodda Stats to 17-18'!$A$3:$A$465,'Combined Stats - Formula'!$A57,'Rodda Stats to 17-18'!G$3:G$465)</f>
        <v>0</v>
      </c>
      <c r="H57">
        <f>SUMIF('Rodda Stats to 17-18'!$A$3:$A$465,'Combined Stats - Formula'!$A57,'Rodda Stats to 17-18'!H$3:H$465)</f>
        <v>0</v>
      </c>
      <c r="I57" s="23">
        <f>SUMIF('Rodda Stats to 17-18'!$A$3:$A$465,'Combined Stats - Formula'!$A57,'Rodda Stats to 17-18'!I$3:I$465)</f>
        <v>1</v>
      </c>
      <c r="J57">
        <f t="shared" si="0"/>
        <v>1</v>
      </c>
      <c r="K57">
        <f>SUMIF('Rodda Stats to 17-18'!$A$3:$A$465,'Combined Stats - Formula'!$A57,'Rodda Stats to 17-18'!K$3:K$465)</f>
        <v>0</v>
      </c>
      <c r="L57">
        <f>SUMIF('Rodda Stats to 17-18'!$A$3:$A$465,'Combined Stats - Formula'!$A57,'Rodda Stats to 17-18'!L$3:L$465)</f>
        <v>0</v>
      </c>
      <c r="M57">
        <f>SUMIF('Rodda Stats to 17-18'!$A$3:$A$465,'Combined Stats - Formula'!$A57,'Rodda Stats to 17-18'!M$3:M$465)</f>
        <v>27</v>
      </c>
      <c r="N57">
        <f>SUMIF('Rodda Stats to 17-18'!$A$3:$A$465,'Combined Stats - Formula'!$A57,'Rodda Stats to 17-18'!N$3:N$465)</f>
        <v>0</v>
      </c>
      <c r="O57">
        <f>SUMIF('Rodda Stats to 17-18'!$A$3:$A$465,'Combined Stats - Formula'!$A57,'Rodda Stats to 17-18'!O$3:O$465)</f>
        <v>0</v>
      </c>
      <c r="P57" t="str">
        <f t="shared" si="1"/>
        <v/>
      </c>
      <c r="Q57">
        <f t="shared" si="2"/>
        <v>0</v>
      </c>
      <c r="R57">
        <f t="shared" si="3"/>
        <v>0</v>
      </c>
      <c r="S57" s="23">
        <f>SUMIF('Rodda Stats to 17-18'!$A$3:$A$465,'Combined Stats - Formula'!$A57,'Rodda Stats to 17-18'!S$3:S$465)</f>
        <v>0</v>
      </c>
      <c r="T57">
        <f>SUMIF('Rodda Stats to 17-18'!$A$3:$A$465,'Combined Stats - Formula'!$A57,'Rodda Stats to 17-18'!T$3:T$465)</f>
        <v>1</v>
      </c>
      <c r="U57">
        <f>SUMIF('Rodda Stats to 17-18'!$A$3:$A$465,'Combined Stats - Formula'!$A57,'Rodda Stats to 17-18'!U$3:U$465)</f>
        <v>0</v>
      </c>
      <c r="V57">
        <f>SUMIF('Rodda Stats to 17-18'!$A$3:$A$465,'Combined Stats - Formula'!$A57,'Rodda Stats to 17-18'!V$3:V$465)</f>
        <v>0</v>
      </c>
    </row>
    <row r="58" spans="1:22" x14ac:dyDescent="0.25">
      <c r="A58" s="20" t="s">
        <v>607</v>
      </c>
      <c r="B58">
        <f>SUMIF('Rodda Stats to 17-18'!$A$3:$A$465,'Combined Stats - Formula'!$A58,'Rodda Stats to 17-18'!B$3:B$465)</f>
        <v>0</v>
      </c>
      <c r="C58">
        <f>SUMIF('Rodda Stats to 17-18'!$A$3:$A$465,'Combined Stats - Formula'!$A58,'Rodda Stats to 17-18'!C$3:C$465)</f>
        <v>3</v>
      </c>
      <c r="D58">
        <f>SUMIF('Rodda Stats to 17-18'!$A$3:$A$465,'Combined Stats - Formula'!$A58,'Rodda Stats to 17-18'!D$3:D$465)</f>
        <v>3</v>
      </c>
      <c r="E58">
        <f>SUMIF('Rodda Stats to 17-18'!$A$3:$A$465,'Combined Stats - Formula'!$A58,'Rodda Stats to 17-18'!E$3:E$465)</f>
        <v>2</v>
      </c>
      <c r="F58">
        <f>SUMIF('Rodda Stats to 17-18'!$A$3:$A$465,'Combined Stats - Formula'!$A58,'Rodda Stats to 17-18'!F$3:F$465)</f>
        <v>0</v>
      </c>
      <c r="G58">
        <f>SUMIF('Rodda Stats to 17-18'!$A$3:$A$465,'Combined Stats - Formula'!$A58,'Rodda Stats to 17-18'!G$3:G$465)</f>
        <v>0</v>
      </c>
      <c r="H58">
        <f>SUMIF('Rodda Stats to 17-18'!$A$3:$A$465,'Combined Stats - Formula'!$A58,'Rodda Stats to 17-18'!H$3:H$465)</f>
        <v>0</v>
      </c>
      <c r="I58" s="23">
        <f>SUMIF('Rodda Stats to 17-18'!$A$3:$A$465,'Combined Stats - Formula'!$A58,'Rodda Stats to 17-18'!I$3:I$465)</f>
        <v>2</v>
      </c>
      <c r="J58">
        <f t="shared" si="0"/>
        <v>0.67</v>
      </c>
      <c r="K58">
        <f>SUMIF('Rodda Stats to 17-18'!$A$3:$A$465,'Combined Stats - Formula'!$A58,'Rodda Stats to 17-18'!K$3:K$465)</f>
        <v>0</v>
      </c>
      <c r="L58">
        <f>SUMIF('Rodda Stats to 17-18'!$A$3:$A$465,'Combined Stats - Formula'!$A58,'Rodda Stats to 17-18'!L$3:L$465)</f>
        <v>4</v>
      </c>
      <c r="M58">
        <f>SUMIF('Rodda Stats to 17-18'!$A$3:$A$465,'Combined Stats - Formula'!$A58,'Rodda Stats to 17-18'!M$3:M$465)</f>
        <v>15</v>
      </c>
      <c r="N58">
        <f>SUMIF('Rodda Stats to 17-18'!$A$3:$A$465,'Combined Stats - Formula'!$A58,'Rodda Stats to 17-18'!N$3:N$465)</f>
        <v>0</v>
      </c>
      <c r="O58">
        <f>SUMIF('Rodda Stats to 17-18'!$A$3:$A$465,'Combined Stats - Formula'!$A58,'Rodda Stats to 17-18'!O$3:O$465)</f>
        <v>0</v>
      </c>
      <c r="P58">
        <f t="shared" si="1"/>
        <v>3.75</v>
      </c>
      <c r="Q58">
        <f t="shared" si="2"/>
        <v>0</v>
      </c>
      <c r="R58">
        <f t="shared" si="3"/>
        <v>0</v>
      </c>
      <c r="S58" s="23">
        <f>SUMIF('Rodda Stats to 17-18'!$A$3:$A$465,'Combined Stats - Formula'!$A58,'Rodda Stats to 17-18'!S$3:S$465)</f>
        <v>0</v>
      </c>
      <c r="T58">
        <f>SUMIF('Rodda Stats to 17-18'!$A$3:$A$465,'Combined Stats - Formula'!$A58,'Rodda Stats to 17-18'!T$3:T$465)</f>
        <v>0</v>
      </c>
      <c r="U58">
        <f>SUMIF('Rodda Stats to 17-18'!$A$3:$A$465,'Combined Stats - Formula'!$A58,'Rodda Stats to 17-18'!U$3:U$465)</f>
        <v>0</v>
      </c>
      <c r="V58">
        <f>SUMIF('Rodda Stats to 17-18'!$A$3:$A$465,'Combined Stats - Formula'!$A58,'Rodda Stats to 17-18'!V$3:V$465)</f>
        <v>0</v>
      </c>
    </row>
    <row r="59" spans="1:22" x14ac:dyDescent="0.25">
      <c r="A59" s="20" t="s">
        <v>608</v>
      </c>
      <c r="B59">
        <f>SUMIF('Rodda Stats to 17-18'!$A$3:$A$465,'Combined Stats - Formula'!$A59,'Rodda Stats to 17-18'!B$3:B$465)</f>
        <v>0</v>
      </c>
      <c r="C59">
        <f>SUMIF('Rodda Stats to 17-18'!$A$3:$A$465,'Combined Stats - Formula'!$A59,'Rodda Stats to 17-18'!C$3:C$465)</f>
        <v>3</v>
      </c>
      <c r="D59">
        <f>SUMIF('Rodda Stats to 17-18'!$A$3:$A$465,'Combined Stats - Formula'!$A59,'Rodda Stats to 17-18'!D$3:D$465)</f>
        <v>4</v>
      </c>
      <c r="E59">
        <f>SUMIF('Rodda Stats to 17-18'!$A$3:$A$465,'Combined Stats - Formula'!$A59,'Rodda Stats to 17-18'!E$3:E$465)</f>
        <v>29</v>
      </c>
      <c r="F59">
        <f>SUMIF('Rodda Stats to 17-18'!$A$3:$A$465,'Combined Stats - Formula'!$A59,'Rodda Stats to 17-18'!F$3:F$465)</f>
        <v>0</v>
      </c>
      <c r="G59">
        <f>SUMIF('Rodda Stats to 17-18'!$A$3:$A$465,'Combined Stats - Formula'!$A59,'Rodda Stats to 17-18'!G$3:G$465)</f>
        <v>0</v>
      </c>
      <c r="H59">
        <f>SUMIF('Rodda Stats to 17-18'!$A$3:$A$465,'Combined Stats - Formula'!$A59,'Rodda Stats to 17-18'!H$3:H$465)</f>
        <v>0</v>
      </c>
      <c r="I59" s="23">
        <f>SUMIF('Rodda Stats to 17-18'!$A$3:$A$465,'Combined Stats - Formula'!$A59,'Rodda Stats to 17-18'!I$3:I$465)</f>
        <v>18</v>
      </c>
      <c r="J59">
        <f t="shared" si="0"/>
        <v>7.25</v>
      </c>
      <c r="K59">
        <f>SUMIF('Rodda Stats to 17-18'!$A$3:$A$465,'Combined Stats - Formula'!$A59,'Rodda Stats to 17-18'!K$3:K$465)</f>
        <v>0</v>
      </c>
      <c r="L59">
        <f>SUMIF('Rodda Stats to 17-18'!$A$3:$A$465,'Combined Stats - Formula'!$A59,'Rodda Stats to 17-18'!L$3:L$465)</f>
        <v>1</v>
      </c>
      <c r="M59">
        <f>SUMIF('Rodda Stats to 17-18'!$A$3:$A$465,'Combined Stats - Formula'!$A59,'Rodda Stats to 17-18'!M$3:M$465)</f>
        <v>61</v>
      </c>
      <c r="N59">
        <f>SUMIF('Rodda Stats to 17-18'!$A$3:$A$465,'Combined Stats - Formula'!$A59,'Rodda Stats to 17-18'!N$3:N$465)</f>
        <v>0</v>
      </c>
      <c r="O59">
        <f>SUMIF('Rodda Stats to 17-18'!$A$3:$A$465,'Combined Stats - Formula'!$A59,'Rodda Stats to 17-18'!O$3:O$465)</f>
        <v>0</v>
      </c>
      <c r="P59">
        <f t="shared" si="1"/>
        <v>61</v>
      </c>
      <c r="Q59">
        <f t="shared" si="2"/>
        <v>0</v>
      </c>
      <c r="R59">
        <f t="shared" si="3"/>
        <v>0</v>
      </c>
      <c r="S59" s="23">
        <f>SUMIF('Rodda Stats to 17-18'!$A$3:$A$465,'Combined Stats - Formula'!$A59,'Rodda Stats to 17-18'!S$3:S$465)</f>
        <v>0</v>
      </c>
      <c r="T59">
        <f>SUMIF('Rodda Stats to 17-18'!$A$3:$A$465,'Combined Stats - Formula'!$A59,'Rodda Stats to 17-18'!T$3:T$465)</f>
        <v>0</v>
      </c>
      <c r="U59">
        <f>SUMIF('Rodda Stats to 17-18'!$A$3:$A$465,'Combined Stats - Formula'!$A59,'Rodda Stats to 17-18'!U$3:U$465)</f>
        <v>0</v>
      </c>
      <c r="V59">
        <f>SUMIF('Rodda Stats to 17-18'!$A$3:$A$465,'Combined Stats - Formula'!$A59,'Rodda Stats to 17-18'!V$3:V$465)</f>
        <v>0</v>
      </c>
    </row>
    <row r="60" spans="1:22" x14ac:dyDescent="0.25">
      <c r="A60" s="20" t="s">
        <v>609</v>
      </c>
      <c r="B60">
        <f>SUMIF('Rodda Stats to 17-18'!$A$3:$A$465,'Combined Stats - Formula'!$A60,'Rodda Stats to 17-18'!B$3:B$465)</f>
        <v>0</v>
      </c>
      <c r="C60">
        <f>SUMIF('Rodda Stats to 17-18'!$A$3:$A$465,'Combined Stats - Formula'!$A60,'Rodda Stats to 17-18'!C$3:C$465)</f>
        <v>19</v>
      </c>
      <c r="D60">
        <f>SUMIF('Rodda Stats to 17-18'!$A$3:$A$465,'Combined Stats - Formula'!$A60,'Rodda Stats to 17-18'!D$3:D$465)</f>
        <v>20</v>
      </c>
      <c r="E60">
        <f>SUMIF('Rodda Stats to 17-18'!$A$3:$A$465,'Combined Stats - Formula'!$A60,'Rodda Stats to 17-18'!E$3:E$465)</f>
        <v>346</v>
      </c>
      <c r="F60">
        <f>SUMIF('Rodda Stats to 17-18'!$A$3:$A$465,'Combined Stats - Formula'!$A60,'Rodda Stats to 17-18'!F$3:F$465)</f>
        <v>7</v>
      </c>
      <c r="G60">
        <f>SUMIF('Rodda Stats to 17-18'!$A$3:$A$465,'Combined Stats - Formula'!$A60,'Rodda Stats to 17-18'!G$3:G$465)</f>
        <v>1</v>
      </c>
      <c r="H60">
        <f>SUMIF('Rodda Stats to 17-18'!$A$3:$A$465,'Combined Stats - Formula'!$A60,'Rodda Stats to 17-18'!H$3:H$465)</f>
        <v>0</v>
      </c>
      <c r="I60" s="23">
        <f>SUMIF('Rodda Stats to 17-18'!$A$3:$A$465,'Combined Stats - Formula'!$A60,'Rodda Stats to 17-18'!I$3:I$465)</f>
        <v>61</v>
      </c>
      <c r="J60">
        <f t="shared" si="0"/>
        <v>26.62</v>
      </c>
      <c r="K60">
        <f>SUMIF('Rodda Stats to 17-18'!$A$3:$A$465,'Combined Stats - Formula'!$A60,'Rodda Stats to 17-18'!K$3:K$465)</f>
        <v>0</v>
      </c>
      <c r="L60">
        <f>SUMIF('Rodda Stats to 17-18'!$A$3:$A$465,'Combined Stats - Formula'!$A60,'Rodda Stats to 17-18'!L$3:L$465)</f>
        <v>60</v>
      </c>
      <c r="M60">
        <f>SUMIF('Rodda Stats to 17-18'!$A$3:$A$465,'Combined Stats - Formula'!$A60,'Rodda Stats to 17-18'!M$3:M$465)</f>
        <v>668</v>
      </c>
      <c r="N60">
        <f>SUMIF('Rodda Stats to 17-18'!$A$3:$A$465,'Combined Stats - Formula'!$A60,'Rodda Stats to 17-18'!N$3:N$465)</f>
        <v>4</v>
      </c>
      <c r="O60">
        <f>SUMIF('Rodda Stats to 17-18'!$A$3:$A$465,'Combined Stats - Formula'!$A60,'Rodda Stats to 17-18'!O$3:O$465)</f>
        <v>0</v>
      </c>
      <c r="P60">
        <f t="shared" si="1"/>
        <v>11.13</v>
      </c>
      <c r="Q60">
        <f t="shared" si="2"/>
        <v>0</v>
      </c>
      <c r="R60">
        <f t="shared" si="3"/>
        <v>0</v>
      </c>
      <c r="S60" s="23">
        <f>SUMIF('Rodda Stats to 17-18'!$A$3:$A$465,'Combined Stats - Formula'!$A60,'Rodda Stats to 17-18'!S$3:S$465)</f>
        <v>0</v>
      </c>
      <c r="T60">
        <f>SUMIF('Rodda Stats to 17-18'!$A$3:$A$465,'Combined Stats - Formula'!$A60,'Rodda Stats to 17-18'!T$3:T$465)</f>
        <v>10</v>
      </c>
      <c r="U60">
        <f>SUMIF('Rodda Stats to 17-18'!$A$3:$A$465,'Combined Stats - Formula'!$A60,'Rodda Stats to 17-18'!U$3:U$465)</f>
        <v>0</v>
      </c>
      <c r="V60">
        <f>SUMIF('Rodda Stats to 17-18'!$A$3:$A$465,'Combined Stats - Formula'!$A60,'Rodda Stats to 17-18'!V$3:V$465)</f>
        <v>0</v>
      </c>
    </row>
    <row r="61" spans="1:22" x14ac:dyDescent="0.25">
      <c r="A61" s="20" t="s">
        <v>610</v>
      </c>
      <c r="B61">
        <f>SUMIF('Rodda Stats to 17-18'!$A$3:$A$465,'Combined Stats - Formula'!$A61,'Rodda Stats to 17-18'!B$3:B$465)</f>
        <v>0</v>
      </c>
      <c r="C61">
        <f>SUMIF('Rodda Stats to 17-18'!$A$3:$A$465,'Combined Stats - Formula'!$A61,'Rodda Stats to 17-18'!C$3:C$465)</f>
        <v>17</v>
      </c>
      <c r="D61">
        <f>SUMIF('Rodda Stats to 17-18'!$A$3:$A$465,'Combined Stats - Formula'!$A61,'Rodda Stats to 17-18'!D$3:D$465)</f>
        <v>18</v>
      </c>
      <c r="E61">
        <f>SUMIF('Rodda Stats to 17-18'!$A$3:$A$465,'Combined Stats - Formula'!$A61,'Rodda Stats to 17-18'!E$3:E$465)</f>
        <v>496</v>
      </c>
      <c r="F61">
        <f>SUMIF('Rodda Stats to 17-18'!$A$3:$A$465,'Combined Stats - Formula'!$A61,'Rodda Stats to 17-18'!F$3:F$465)</f>
        <v>1</v>
      </c>
      <c r="G61">
        <f>SUMIF('Rodda Stats to 17-18'!$A$3:$A$465,'Combined Stats - Formula'!$A61,'Rodda Stats to 17-18'!G$3:G$465)</f>
        <v>3</v>
      </c>
      <c r="H61">
        <f>SUMIF('Rodda Stats to 17-18'!$A$3:$A$465,'Combined Stats - Formula'!$A61,'Rodda Stats to 17-18'!H$3:H$465)</f>
        <v>1</v>
      </c>
      <c r="I61" s="23">
        <f>SUMIF('Rodda Stats to 17-18'!$A$3:$A$465,'Combined Stats - Formula'!$A61,'Rodda Stats to 17-18'!I$3:I$465)</f>
        <v>113.1</v>
      </c>
      <c r="J61">
        <f t="shared" si="0"/>
        <v>29.18</v>
      </c>
      <c r="K61">
        <f>SUMIF('Rodda Stats to 17-18'!$A$3:$A$465,'Combined Stats - Formula'!$A61,'Rodda Stats to 17-18'!K$3:K$465)</f>
        <v>0</v>
      </c>
      <c r="L61">
        <f>SUMIF('Rodda Stats to 17-18'!$A$3:$A$465,'Combined Stats - Formula'!$A61,'Rodda Stats to 17-18'!L$3:L$465)</f>
        <v>21</v>
      </c>
      <c r="M61">
        <f>SUMIF('Rodda Stats to 17-18'!$A$3:$A$465,'Combined Stats - Formula'!$A61,'Rodda Stats to 17-18'!M$3:M$465)</f>
        <v>282</v>
      </c>
      <c r="N61">
        <f>SUMIF('Rodda Stats to 17-18'!$A$3:$A$465,'Combined Stats - Formula'!$A61,'Rodda Stats to 17-18'!N$3:N$465)</f>
        <v>1</v>
      </c>
      <c r="O61">
        <f>SUMIF('Rodda Stats to 17-18'!$A$3:$A$465,'Combined Stats - Formula'!$A61,'Rodda Stats to 17-18'!O$3:O$465)</f>
        <v>0</v>
      </c>
      <c r="P61">
        <f t="shared" si="1"/>
        <v>13.43</v>
      </c>
      <c r="Q61">
        <f t="shared" si="2"/>
        <v>0</v>
      </c>
      <c r="R61">
        <f t="shared" si="3"/>
        <v>0</v>
      </c>
      <c r="S61" s="23">
        <f>SUMIF('Rodda Stats to 17-18'!$A$3:$A$465,'Combined Stats - Formula'!$A61,'Rodda Stats to 17-18'!S$3:S$465)</f>
        <v>0</v>
      </c>
      <c r="T61">
        <f>SUMIF('Rodda Stats to 17-18'!$A$3:$A$465,'Combined Stats - Formula'!$A61,'Rodda Stats to 17-18'!T$3:T$465)</f>
        <v>6</v>
      </c>
      <c r="U61">
        <f>SUMIF('Rodda Stats to 17-18'!$A$3:$A$465,'Combined Stats - Formula'!$A61,'Rodda Stats to 17-18'!U$3:U$465)</f>
        <v>0</v>
      </c>
      <c r="V61">
        <f>SUMIF('Rodda Stats to 17-18'!$A$3:$A$465,'Combined Stats - Formula'!$A61,'Rodda Stats to 17-18'!V$3:V$465)</f>
        <v>0</v>
      </c>
    </row>
    <row r="62" spans="1:22" x14ac:dyDescent="0.25">
      <c r="A62" s="20" t="s">
        <v>611</v>
      </c>
      <c r="B62">
        <f>SUMIF('Rodda Stats to 17-18'!$A$3:$A$465,'Combined Stats - Formula'!$A62,'Rodda Stats to 17-18'!B$3:B$465)</f>
        <v>0</v>
      </c>
      <c r="C62">
        <f>SUMIF('Rodda Stats to 17-18'!$A$3:$A$465,'Combined Stats - Formula'!$A62,'Rodda Stats to 17-18'!C$3:C$465)</f>
        <v>10</v>
      </c>
      <c r="D62">
        <f>SUMIF('Rodda Stats to 17-18'!$A$3:$A$465,'Combined Stats - Formula'!$A62,'Rodda Stats to 17-18'!D$3:D$465)</f>
        <v>10</v>
      </c>
      <c r="E62">
        <f>SUMIF('Rodda Stats to 17-18'!$A$3:$A$465,'Combined Stats - Formula'!$A62,'Rodda Stats to 17-18'!E$3:E$465)</f>
        <v>25</v>
      </c>
      <c r="F62">
        <f>SUMIF('Rodda Stats to 17-18'!$A$3:$A$465,'Combined Stats - Formula'!$A62,'Rodda Stats to 17-18'!F$3:F$465)</f>
        <v>3</v>
      </c>
      <c r="G62">
        <f>SUMIF('Rodda Stats to 17-18'!$A$3:$A$465,'Combined Stats - Formula'!$A62,'Rodda Stats to 17-18'!G$3:G$465)</f>
        <v>0</v>
      </c>
      <c r="H62">
        <f>SUMIF('Rodda Stats to 17-18'!$A$3:$A$465,'Combined Stats - Formula'!$A62,'Rodda Stats to 17-18'!H$3:H$465)</f>
        <v>0</v>
      </c>
      <c r="I62" s="23">
        <f>SUMIF('Rodda Stats to 17-18'!$A$3:$A$465,'Combined Stats - Formula'!$A62,'Rodda Stats to 17-18'!I$3:I$465)</f>
        <v>6.1</v>
      </c>
      <c r="J62">
        <f t="shared" si="0"/>
        <v>3.57</v>
      </c>
      <c r="K62">
        <f>SUMIF('Rodda Stats to 17-18'!$A$3:$A$465,'Combined Stats - Formula'!$A62,'Rodda Stats to 17-18'!K$3:K$465)</f>
        <v>0</v>
      </c>
      <c r="L62">
        <f>SUMIF('Rodda Stats to 17-18'!$A$3:$A$465,'Combined Stats - Formula'!$A62,'Rodda Stats to 17-18'!L$3:L$465)</f>
        <v>14</v>
      </c>
      <c r="M62">
        <f>SUMIF('Rodda Stats to 17-18'!$A$3:$A$465,'Combined Stats - Formula'!$A62,'Rodda Stats to 17-18'!M$3:M$465)</f>
        <v>115</v>
      </c>
      <c r="N62">
        <f>SUMIF('Rodda Stats to 17-18'!$A$3:$A$465,'Combined Stats - Formula'!$A62,'Rodda Stats to 17-18'!N$3:N$465)</f>
        <v>0</v>
      </c>
      <c r="O62">
        <f>SUMIF('Rodda Stats to 17-18'!$A$3:$A$465,'Combined Stats - Formula'!$A62,'Rodda Stats to 17-18'!O$3:O$465)</f>
        <v>0</v>
      </c>
      <c r="P62">
        <f t="shared" si="1"/>
        <v>8.2100000000000009</v>
      </c>
      <c r="Q62">
        <f t="shared" si="2"/>
        <v>0</v>
      </c>
      <c r="R62">
        <f t="shared" si="3"/>
        <v>0</v>
      </c>
      <c r="S62" s="23">
        <f>SUMIF('Rodda Stats to 17-18'!$A$3:$A$465,'Combined Stats - Formula'!$A62,'Rodda Stats to 17-18'!S$3:S$465)</f>
        <v>0</v>
      </c>
      <c r="T62">
        <f>SUMIF('Rodda Stats to 17-18'!$A$3:$A$465,'Combined Stats - Formula'!$A62,'Rodda Stats to 17-18'!T$3:T$465)</f>
        <v>3</v>
      </c>
      <c r="U62">
        <f>SUMIF('Rodda Stats to 17-18'!$A$3:$A$465,'Combined Stats - Formula'!$A62,'Rodda Stats to 17-18'!U$3:U$465)</f>
        <v>0</v>
      </c>
      <c r="V62">
        <f>SUMIF('Rodda Stats to 17-18'!$A$3:$A$465,'Combined Stats - Formula'!$A62,'Rodda Stats to 17-18'!V$3:V$465)</f>
        <v>0</v>
      </c>
    </row>
    <row r="63" spans="1:22" x14ac:dyDescent="0.25">
      <c r="A63" s="20" t="s">
        <v>612</v>
      </c>
      <c r="B63">
        <f>SUMIF('Rodda Stats to 17-18'!$A$3:$A$465,'Combined Stats - Formula'!$A63,'Rodda Stats to 17-18'!B$3:B$465)</f>
        <v>0</v>
      </c>
      <c r="C63">
        <f>SUMIF('Rodda Stats to 17-18'!$A$3:$A$465,'Combined Stats - Formula'!$A63,'Rodda Stats to 17-18'!C$3:C$465)</f>
        <v>23</v>
      </c>
      <c r="D63">
        <f>SUMIF('Rodda Stats to 17-18'!$A$3:$A$465,'Combined Stats - Formula'!$A63,'Rodda Stats to 17-18'!D$3:D$465)</f>
        <v>24</v>
      </c>
      <c r="E63">
        <f>SUMIF('Rodda Stats to 17-18'!$A$3:$A$465,'Combined Stats - Formula'!$A63,'Rodda Stats to 17-18'!E$3:E$465)</f>
        <v>475</v>
      </c>
      <c r="F63">
        <f>SUMIF('Rodda Stats to 17-18'!$A$3:$A$465,'Combined Stats - Formula'!$A63,'Rodda Stats to 17-18'!F$3:F$465)</f>
        <v>1</v>
      </c>
      <c r="G63">
        <f>SUMIF('Rodda Stats to 17-18'!$A$3:$A$465,'Combined Stats - Formula'!$A63,'Rodda Stats to 17-18'!G$3:G$465)</f>
        <v>2</v>
      </c>
      <c r="H63">
        <f>SUMIF('Rodda Stats to 17-18'!$A$3:$A$465,'Combined Stats - Formula'!$A63,'Rodda Stats to 17-18'!H$3:H$465)</f>
        <v>0</v>
      </c>
      <c r="I63" s="23">
        <f>SUMIF('Rodda Stats to 17-18'!$A$3:$A$465,'Combined Stats - Formula'!$A63,'Rodda Stats to 17-18'!I$3:I$465)</f>
        <v>56</v>
      </c>
      <c r="J63">
        <f t="shared" si="0"/>
        <v>20.65</v>
      </c>
      <c r="K63">
        <f>SUMIF('Rodda Stats to 17-18'!$A$3:$A$465,'Combined Stats - Formula'!$A63,'Rodda Stats to 17-18'!K$3:K$465)</f>
        <v>0</v>
      </c>
      <c r="L63">
        <f>SUMIF('Rodda Stats to 17-18'!$A$3:$A$465,'Combined Stats - Formula'!$A63,'Rodda Stats to 17-18'!L$3:L$465)</f>
        <v>0</v>
      </c>
      <c r="M63">
        <f>SUMIF('Rodda Stats to 17-18'!$A$3:$A$465,'Combined Stats - Formula'!$A63,'Rodda Stats to 17-18'!M$3:M$465)</f>
        <v>0</v>
      </c>
      <c r="N63">
        <f>SUMIF('Rodda Stats to 17-18'!$A$3:$A$465,'Combined Stats - Formula'!$A63,'Rodda Stats to 17-18'!N$3:N$465)</f>
        <v>0</v>
      </c>
      <c r="O63">
        <f>SUMIF('Rodda Stats to 17-18'!$A$3:$A$465,'Combined Stats - Formula'!$A63,'Rodda Stats to 17-18'!O$3:O$465)</f>
        <v>0</v>
      </c>
      <c r="P63" t="str">
        <f t="shared" si="1"/>
        <v/>
      </c>
      <c r="Q63">
        <f t="shared" si="2"/>
        <v>0</v>
      </c>
      <c r="R63">
        <f t="shared" si="3"/>
        <v>0</v>
      </c>
      <c r="S63" s="23">
        <f>SUMIF('Rodda Stats to 17-18'!$A$3:$A$465,'Combined Stats - Formula'!$A63,'Rodda Stats to 17-18'!S$3:S$465)</f>
        <v>0</v>
      </c>
      <c r="T63">
        <f>SUMIF('Rodda Stats to 17-18'!$A$3:$A$465,'Combined Stats - Formula'!$A63,'Rodda Stats to 17-18'!T$3:T$465)</f>
        <v>26</v>
      </c>
      <c r="U63">
        <f>SUMIF('Rodda Stats to 17-18'!$A$3:$A$465,'Combined Stats - Formula'!$A63,'Rodda Stats to 17-18'!U$3:U$465)</f>
        <v>0</v>
      </c>
      <c r="V63">
        <f>SUMIF('Rodda Stats to 17-18'!$A$3:$A$465,'Combined Stats - Formula'!$A63,'Rodda Stats to 17-18'!V$3:V$465)</f>
        <v>5</v>
      </c>
    </row>
    <row r="64" spans="1:22" x14ac:dyDescent="0.25">
      <c r="A64" s="20" t="s">
        <v>613</v>
      </c>
      <c r="B64">
        <f>SUMIF('Rodda Stats to 17-18'!$A$3:$A$465,'Combined Stats - Formula'!$A64,'Rodda Stats to 17-18'!B$3:B$465)</f>
        <v>0</v>
      </c>
      <c r="C64">
        <f>SUMIF('Rodda Stats to 17-18'!$A$3:$A$465,'Combined Stats - Formula'!$A64,'Rodda Stats to 17-18'!C$3:C$465)</f>
        <v>1</v>
      </c>
      <c r="D64">
        <f>SUMIF('Rodda Stats to 17-18'!$A$3:$A$465,'Combined Stats - Formula'!$A64,'Rodda Stats to 17-18'!D$3:D$465)</f>
        <v>1</v>
      </c>
      <c r="E64">
        <f>SUMIF('Rodda Stats to 17-18'!$A$3:$A$465,'Combined Stats - Formula'!$A64,'Rodda Stats to 17-18'!E$3:E$465)</f>
        <v>0</v>
      </c>
      <c r="F64">
        <f>SUMIF('Rodda Stats to 17-18'!$A$3:$A$465,'Combined Stats - Formula'!$A64,'Rodda Stats to 17-18'!F$3:F$465)</f>
        <v>0</v>
      </c>
      <c r="G64">
        <f>SUMIF('Rodda Stats to 17-18'!$A$3:$A$465,'Combined Stats - Formula'!$A64,'Rodda Stats to 17-18'!G$3:G$465)</f>
        <v>0</v>
      </c>
      <c r="H64">
        <f>SUMIF('Rodda Stats to 17-18'!$A$3:$A$465,'Combined Stats - Formula'!$A64,'Rodda Stats to 17-18'!H$3:H$465)</f>
        <v>0</v>
      </c>
      <c r="I64" s="23">
        <f>SUMIF('Rodda Stats to 17-18'!$A$3:$A$465,'Combined Stats - Formula'!$A64,'Rodda Stats to 17-18'!I$3:I$465)</f>
        <v>0</v>
      </c>
      <c r="J64">
        <f t="shared" si="0"/>
        <v>0</v>
      </c>
      <c r="K64">
        <f>SUMIF('Rodda Stats to 17-18'!$A$3:$A$465,'Combined Stats - Formula'!$A64,'Rodda Stats to 17-18'!K$3:K$465)</f>
        <v>0</v>
      </c>
      <c r="L64">
        <f>SUMIF('Rodda Stats to 17-18'!$A$3:$A$465,'Combined Stats - Formula'!$A64,'Rodda Stats to 17-18'!L$3:L$465)</f>
        <v>0</v>
      </c>
      <c r="M64">
        <f>SUMIF('Rodda Stats to 17-18'!$A$3:$A$465,'Combined Stats - Formula'!$A64,'Rodda Stats to 17-18'!M$3:M$465)</f>
        <v>0</v>
      </c>
      <c r="N64">
        <f>SUMIF('Rodda Stats to 17-18'!$A$3:$A$465,'Combined Stats - Formula'!$A64,'Rodda Stats to 17-18'!N$3:N$465)</f>
        <v>0</v>
      </c>
      <c r="O64">
        <f>SUMIF('Rodda Stats to 17-18'!$A$3:$A$465,'Combined Stats - Formula'!$A64,'Rodda Stats to 17-18'!O$3:O$465)</f>
        <v>0</v>
      </c>
      <c r="P64" t="str">
        <f t="shared" si="1"/>
        <v/>
      </c>
      <c r="Q64">
        <f t="shared" si="2"/>
        <v>0</v>
      </c>
      <c r="R64">
        <f t="shared" si="3"/>
        <v>0</v>
      </c>
      <c r="S64" s="23">
        <f>SUMIF('Rodda Stats to 17-18'!$A$3:$A$465,'Combined Stats - Formula'!$A64,'Rodda Stats to 17-18'!S$3:S$465)</f>
        <v>0</v>
      </c>
      <c r="T64">
        <f>SUMIF('Rodda Stats to 17-18'!$A$3:$A$465,'Combined Stats - Formula'!$A64,'Rodda Stats to 17-18'!T$3:T$465)</f>
        <v>0</v>
      </c>
      <c r="U64">
        <f>SUMIF('Rodda Stats to 17-18'!$A$3:$A$465,'Combined Stats - Formula'!$A64,'Rodda Stats to 17-18'!U$3:U$465)</f>
        <v>0</v>
      </c>
      <c r="V64">
        <f>SUMIF('Rodda Stats to 17-18'!$A$3:$A$465,'Combined Stats - Formula'!$A64,'Rodda Stats to 17-18'!V$3:V$465)</f>
        <v>0</v>
      </c>
    </row>
    <row r="65" spans="1:22" x14ac:dyDescent="0.25">
      <c r="A65" s="20" t="s">
        <v>614</v>
      </c>
      <c r="B65">
        <f>SUMIF('Rodda Stats to 17-18'!$A$3:$A$465,'Combined Stats - Formula'!$A65,'Rodda Stats to 17-18'!B$3:B$465)</f>
        <v>0</v>
      </c>
      <c r="C65">
        <f>SUMIF('Rodda Stats to 17-18'!$A$3:$A$465,'Combined Stats - Formula'!$A65,'Rodda Stats to 17-18'!C$3:C$465)</f>
        <v>2</v>
      </c>
      <c r="D65">
        <f>SUMIF('Rodda Stats to 17-18'!$A$3:$A$465,'Combined Stats - Formula'!$A65,'Rodda Stats to 17-18'!D$3:D$465)</f>
        <v>1</v>
      </c>
      <c r="E65">
        <f>SUMIF('Rodda Stats to 17-18'!$A$3:$A$465,'Combined Stats - Formula'!$A65,'Rodda Stats to 17-18'!E$3:E$465)</f>
        <v>5</v>
      </c>
      <c r="F65">
        <f>SUMIF('Rodda Stats to 17-18'!$A$3:$A$465,'Combined Stats - Formula'!$A65,'Rodda Stats to 17-18'!F$3:F$465)</f>
        <v>1</v>
      </c>
      <c r="G65">
        <f>SUMIF('Rodda Stats to 17-18'!$A$3:$A$465,'Combined Stats - Formula'!$A65,'Rodda Stats to 17-18'!G$3:G$465)</f>
        <v>0</v>
      </c>
      <c r="H65">
        <f>SUMIF('Rodda Stats to 17-18'!$A$3:$A$465,'Combined Stats - Formula'!$A65,'Rodda Stats to 17-18'!H$3:H$465)</f>
        <v>0</v>
      </c>
      <c r="I65" s="23">
        <f>SUMIF('Rodda Stats to 17-18'!$A$3:$A$465,'Combined Stats - Formula'!$A65,'Rodda Stats to 17-18'!I$3:I$465)</f>
        <v>5.0999999999999996</v>
      </c>
      <c r="J65" t="e">
        <f t="shared" si="0"/>
        <v>#DIV/0!</v>
      </c>
      <c r="K65">
        <f>SUMIF('Rodda Stats to 17-18'!$A$3:$A$465,'Combined Stats - Formula'!$A65,'Rodda Stats to 17-18'!K$3:K$465)</f>
        <v>0</v>
      </c>
      <c r="L65">
        <f>SUMIF('Rodda Stats to 17-18'!$A$3:$A$465,'Combined Stats - Formula'!$A65,'Rodda Stats to 17-18'!L$3:L$465)</f>
        <v>0</v>
      </c>
      <c r="M65">
        <f>SUMIF('Rodda Stats to 17-18'!$A$3:$A$465,'Combined Stats - Formula'!$A65,'Rodda Stats to 17-18'!M$3:M$465)</f>
        <v>19</v>
      </c>
      <c r="N65">
        <f>SUMIF('Rodda Stats to 17-18'!$A$3:$A$465,'Combined Stats - Formula'!$A65,'Rodda Stats to 17-18'!N$3:N$465)</f>
        <v>0</v>
      </c>
      <c r="O65">
        <f>SUMIF('Rodda Stats to 17-18'!$A$3:$A$465,'Combined Stats - Formula'!$A65,'Rodda Stats to 17-18'!O$3:O$465)</f>
        <v>0</v>
      </c>
      <c r="P65" t="str">
        <f t="shared" si="1"/>
        <v/>
      </c>
      <c r="Q65">
        <f t="shared" si="2"/>
        <v>0</v>
      </c>
      <c r="R65">
        <f t="shared" si="3"/>
        <v>0</v>
      </c>
      <c r="S65" s="23">
        <f>SUMIF('Rodda Stats to 17-18'!$A$3:$A$465,'Combined Stats - Formula'!$A65,'Rodda Stats to 17-18'!S$3:S$465)</f>
        <v>0</v>
      </c>
      <c r="T65">
        <f>SUMIF('Rodda Stats to 17-18'!$A$3:$A$465,'Combined Stats - Formula'!$A65,'Rodda Stats to 17-18'!T$3:T$465)</f>
        <v>1</v>
      </c>
      <c r="U65">
        <f>SUMIF('Rodda Stats to 17-18'!$A$3:$A$465,'Combined Stats - Formula'!$A65,'Rodda Stats to 17-18'!U$3:U$465)</f>
        <v>0</v>
      </c>
      <c r="V65">
        <f>SUMIF('Rodda Stats to 17-18'!$A$3:$A$465,'Combined Stats - Formula'!$A65,'Rodda Stats to 17-18'!V$3:V$465)</f>
        <v>0</v>
      </c>
    </row>
    <row r="66" spans="1:22" x14ac:dyDescent="0.25">
      <c r="A66" s="20" t="s">
        <v>615</v>
      </c>
      <c r="B66">
        <f>SUMIF('Rodda Stats to 17-18'!$A$3:$A$465,'Combined Stats - Formula'!$A66,'Rodda Stats to 17-18'!B$3:B$465)</f>
        <v>0</v>
      </c>
      <c r="C66">
        <f>SUMIF('Rodda Stats to 17-18'!$A$3:$A$465,'Combined Stats - Formula'!$A66,'Rodda Stats to 17-18'!C$3:C$465)</f>
        <v>1</v>
      </c>
      <c r="D66">
        <f>SUMIF('Rodda Stats to 17-18'!$A$3:$A$465,'Combined Stats - Formula'!$A66,'Rodda Stats to 17-18'!D$3:D$465)</f>
        <v>1</v>
      </c>
      <c r="E66">
        <f>SUMIF('Rodda Stats to 17-18'!$A$3:$A$465,'Combined Stats - Formula'!$A66,'Rodda Stats to 17-18'!E$3:E$465)</f>
        <v>2</v>
      </c>
      <c r="F66">
        <f>SUMIF('Rodda Stats to 17-18'!$A$3:$A$465,'Combined Stats - Formula'!$A66,'Rodda Stats to 17-18'!F$3:F$465)</f>
        <v>0</v>
      </c>
      <c r="G66">
        <f>SUMIF('Rodda Stats to 17-18'!$A$3:$A$465,'Combined Stats - Formula'!$A66,'Rodda Stats to 17-18'!G$3:G$465)</f>
        <v>0</v>
      </c>
      <c r="H66">
        <f>SUMIF('Rodda Stats to 17-18'!$A$3:$A$465,'Combined Stats - Formula'!$A66,'Rodda Stats to 17-18'!H$3:H$465)</f>
        <v>0</v>
      </c>
      <c r="I66" s="23">
        <f>SUMIF('Rodda Stats to 17-18'!$A$3:$A$465,'Combined Stats - Formula'!$A66,'Rodda Stats to 17-18'!I$3:I$465)</f>
        <v>2</v>
      </c>
      <c r="J66">
        <f t="shared" si="0"/>
        <v>2</v>
      </c>
      <c r="K66">
        <f>SUMIF('Rodda Stats to 17-18'!$A$3:$A$465,'Combined Stats - Formula'!$A66,'Rodda Stats to 17-18'!K$3:K$465)</f>
        <v>0</v>
      </c>
      <c r="L66">
        <f>SUMIF('Rodda Stats to 17-18'!$A$3:$A$465,'Combined Stats - Formula'!$A66,'Rodda Stats to 17-18'!L$3:L$465)</f>
        <v>0</v>
      </c>
      <c r="M66">
        <f>SUMIF('Rodda Stats to 17-18'!$A$3:$A$465,'Combined Stats - Formula'!$A66,'Rodda Stats to 17-18'!M$3:M$465)</f>
        <v>0</v>
      </c>
      <c r="N66">
        <f>SUMIF('Rodda Stats to 17-18'!$A$3:$A$465,'Combined Stats - Formula'!$A66,'Rodda Stats to 17-18'!N$3:N$465)</f>
        <v>0</v>
      </c>
      <c r="O66">
        <f>SUMIF('Rodda Stats to 17-18'!$A$3:$A$465,'Combined Stats - Formula'!$A66,'Rodda Stats to 17-18'!O$3:O$465)</f>
        <v>0</v>
      </c>
      <c r="P66" t="str">
        <f t="shared" si="1"/>
        <v/>
      </c>
      <c r="Q66">
        <f t="shared" si="2"/>
        <v>0</v>
      </c>
      <c r="R66">
        <f t="shared" si="3"/>
        <v>0</v>
      </c>
      <c r="S66" s="23">
        <f>SUMIF('Rodda Stats to 17-18'!$A$3:$A$465,'Combined Stats - Formula'!$A66,'Rodda Stats to 17-18'!S$3:S$465)</f>
        <v>0</v>
      </c>
      <c r="T66">
        <f>SUMIF('Rodda Stats to 17-18'!$A$3:$A$465,'Combined Stats - Formula'!$A66,'Rodda Stats to 17-18'!T$3:T$465)</f>
        <v>0</v>
      </c>
      <c r="U66">
        <f>SUMIF('Rodda Stats to 17-18'!$A$3:$A$465,'Combined Stats - Formula'!$A66,'Rodda Stats to 17-18'!U$3:U$465)</f>
        <v>0</v>
      </c>
      <c r="V66">
        <f>SUMIF('Rodda Stats to 17-18'!$A$3:$A$465,'Combined Stats - Formula'!$A66,'Rodda Stats to 17-18'!V$3:V$465)</f>
        <v>0</v>
      </c>
    </row>
    <row r="67" spans="1:22" x14ac:dyDescent="0.25">
      <c r="A67" s="20" t="s">
        <v>616</v>
      </c>
      <c r="B67">
        <f>SUMIF('Rodda Stats to 17-18'!$A$3:$A$465,'Combined Stats - Formula'!$A67,'Rodda Stats to 17-18'!B$3:B$465)</f>
        <v>0</v>
      </c>
      <c r="C67">
        <f>SUMIF('Rodda Stats to 17-18'!$A$3:$A$465,'Combined Stats - Formula'!$A67,'Rodda Stats to 17-18'!C$3:C$465)</f>
        <v>11</v>
      </c>
      <c r="D67">
        <f>SUMIF('Rodda Stats to 17-18'!$A$3:$A$465,'Combined Stats - Formula'!$A67,'Rodda Stats to 17-18'!D$3:D$465)</f>
        <v>8</v>
      </c>
      <c r="E67">
        <f>SUMIF('Rodda Stats to 17-18'!$A$3:$A$465,'Combined Stats - Formula'!$A67,'Rodda Stats to 17-18'!E$3:E$465)</f>
        <v>96</v>
      </c>
      <c r="F67">
        <f>SUMIF('Rodda Stats to 17-18'!$A$3:$A$465,'Combined Stats - Formula'!$A67,'Rodda Stats to 17-18'!F$3:F$465)</f>
        <v>4</v>
      </c>
      <c r="G67">
        <f>SUMIF('Rodda Stats to 17-18'!$A$3:$A$465,'Combined Stats - Formula'!$A67,'Rodda Stats to 17-18'!G$3:G$465)</f>
        <v>0</v>
      </c>
      <c r="H67">
        <f>SUMIF('Rodda Stats to 17-18'!$A$3:$A$465,'Combined Stats - Formula'!$A67,'Rodda Stats to 17-18'!H$3:H$465)</f>
        <v>0</v>
      </c>
      <c r="I67" s="23">
        <f>SUMIF('Rodda Stats to 17-18'!$A$3:$A$465,'Combined Stats - Formula'!$A67,'Rodda Stats to 17-18'!I$3:I$465)</f>
        <v>23</v>
      </c>
      <c r="J67">
        <f t="shared" ref="J67:J130" si="4">ROUND(E67/(D67-F67),2)</f>
        <v>24</v>
      </c>
      <c r="K67">
        <f>SUMIF('Rodda Stats to 17-18'!$A$3:$A$465,'Combined Stats - Formula'!$A67,'Rodda Stats to 17-18'!K$3:K$465)</f>
        <v>0</v>
      </c>
      <c r="L67">
        <f>SUMIF('Rodda Stats to 17-18'!$A$3:$A$465,'Combined Stats - Formula'!$A67,'Rodda Stats to 17-18'!L$3:L$465)</f>
        <v>18</v>
      </c>
      <c r="M67">
        <f>SUMIF('Rodda Stats to 17-18'!$A$3:$A$465,'Combined Stats - Formula'!$A67,'Rodda Stats to 17-18'!M$3:M$465)</f>
        <v>388</v>
      </c>
      <c r="N67">
        <f>SUMIF('Rodda Stats to 17-18'!$A$3:$A$465,'Combined Stats - Formula'!$A67,'Rodda Stats to 17-18'!N$3:N$465)</f>
        <v>0</v>
      </c>
      <c r="O67">
        <f>SUMIF('Rodda Stats to 17-18'!$A$3:$A$465,'Combined Stats - Formula'!$A67,'Rodda Stats to 17-18'!O$3:O$465)</f>
        <v>0</v>
      </c>
      <c r="P67">
        <f t="shared" si="1"/>
        <v>21.56</v>
      </c>
      <c r="Q67">
        <f t="shared" si="2"/>
        <v>0</v>
      </c>
      <c r="R67">
        <f t="shared" si="3"/>
        <v>0</v>
      </c>
      <c r="S67" s="23">
        <f>SUMIF('Rodda Stats to 17-18'!$A$3:$A$465,'Combined Stats - Formula'!$A67,'Rodda Stats to 17-18'!S$3:S$465)</f>
        <v>0</v>
      </c>
      <c r="T67">
        <f>SUMIF('Rodda Stats to 17-18'!$A$3:$A$465,'Combined Stats - Formula'!$A67,'Rodda Stats to 17-18'!T$3:T$465)</f>
        <v>5</v>
      </c>
      <c r="U67">
        <f>SUMIF('Rodda Stats to 17-18'!$A$3:$A$465,'Combined Stats - Formula'!$A67,'Rodda Stats to 17-18'!U$3:U$465)</f>
        <v>0</v>
      </c>
      <c r="V67">
        <f>SUMIF('Rodda Stats to 17-18'!$A$3:$A$465,'Combined Stats - Formula'!$A67,'Rodda Stats to 17-18'!V$3:V$465)</f>
        <v>0</v>
      </c>
    </row>
    <row r="68" spans="1:22" x14ac:dyDescent="0.25">
      <c r="A68" s="20" t="s">
        <v>617</v>
      </c>
      <c r="B68">
        <f>SUMIF('Rodda Stats to 17-18'!$A$3:$A$465,'Combined Stats - Formula'!$A68,'Rodda Stats to 17-18'!B$3:B$465)</f>
        <v>0</v>
      </c>
      <c r="C68">
        <f>SUMIF('Rodda Stats to 17-18'!$A$3:$A$465,'Combined Stats - Formula'!$A68,'Rodda Stats to 17-18'!C$3:C$465)</f>
        <v>5</v>
      </c>
      <c r="D68">
        <f>SUMIF('Rodda Stats to 17-18'!$A$3:$A$465,'Combined Stats - Formula'!$A68,'Rodda Stats to 17-18'!D$3:D$465)</f>
        <v>2</v>
      </c>
      <c r="E68">
        <f>SUMIF('Rodda Stats to 17-18'!$A$3:$A$465,'Combined Stats - Formula'!$A68,'Rodda Stats to 17-18'!E$3:E$465)</f>
        <v>0</v>
      </c>
      <c r="F68">
        <f>SUMIF('Rodda Stats to 17-18'!$A$3:$A$465,'Combined Stats - Formula'!$A68,'Rodda Stats to 17-18'!F$3:F$465)</f>
        <v>0</v>
      </c>
      <c r="G68">
        <f>SUMIF('Rodda Stats to 17-18'!$A$3:$A$465,'Combined Stats - Formula'!$A68,'Rodda Stats to 17-18'!G$3:G$465)</f>
        <v>0</v>
      </c>
      <c r="H68">
        <f>SUMIF('Rodda Stats to 17-18'!$A$3:$A$465,'Combined Stats - Formula'!$A68,'Rodda Stats to 17-18'!H$3:H$465)</f>
        <v>0</v>
      </c>
      <c r="I68" s="23">
        <f>SUMIF('Rodda Stats to 17-18'!$A$3:$A$465,'Combined Stats - Formula'!$A68,'Rodda Stats to 17-18'!I$3:I$465)</f>
        <v>0</v>
      </c>
      <c r="J68">
        <f t="shared" si="4"/>
        <v>0</v>
      </c>
      <c r="K68">
        <f>SUMIF('Rodda Stats to 17-18'!$A$3:$A$465,'Combined Stats - Formula'!$A68,'Rodda Stats to 17-18'!K$3:K$465)</f>
        <v>0</v>
      </c>
      <c r="L68">
        <f>SUMIF('Rodda Stats to 17-18'!$A$3:$A$465,'Combined Stats - Formula'!$A68,'Rodda Stats to 17-18'!L$3:L$465)</f>
        <v>1</v>
      </c>
      <c r="M68">
        <f>SUMIF('Rodda Stats to 17-18'!$A$3:$A$465,'Combined Stats - Formula'!$A68,'Rodda Stats to 17-18'!M$3:M$465)</f>
        <v>135</v>
      </c>
      <c r="N68">
        <f>SUMIF('Rodda Stats to 17-18'!$A$3:$A$465,'Combined Stats - Formula'!$A68,'Rodda Stats to 17-18'!N$3:N$465)</f>
        <v>0</v>
      </c>
      <c r="O68">
        <f>SUMIF('Rodda Stats to 17-18'!$A$3:$A$465,'Combined Stats - Formula'!$A68,'Rodda Stats to 17-18'!O$3:O$465)</f>
        <v>0</v>
      </c>
      <c r="P68">
        <f t="shared" ref="P68:P131" si="5">IFERROR(ROUND(M68/L68,2),"")</f>
        <v>135</v>
      </c>
      <c r="Q68">
        <f t="shared" ref="Q68:Q131" si="6">IFERROR(ROUND((K68*6)/L68,2),0)</f>
        <v>0</v>
      </c>
      <c r="R68">
        <f t="shared" ref="R68:R131" si="7">IFERROR(ROUND(M68/K68,2),0)</f>
        <v>0</v>
      </c>
      <c r="S68" s="23">
        <f>SUMIF('Rodda Stats to 17-18'!$A$3:$A$465,'Combined Stats - Formula'!$A68,'Rodda Stats to 17-18'!S$3:S$465)</f>
        <v>0</v>
      </c>
      <c r="T68">
        <f>SUMIF('Rodda Stats to 17-18'!$A$3:$A$465,'Combined Stats - Formula'!$A68,'Rodda Stats to 17-18'!T$3:T$465)</f>
        <v>0</v>
      </c>
      <c r="U68">
        <f>SUMIF('Rodda Stats to 17-18'!$A$3:$A$465,'Combined Stats - Formula'!$A68,'Rodda Stats to 17-18'!U$3:U$465)</f>
        <v>0</v>
      </c>
      <c r="V68">
        <f>SUMIF('Rodda Stats to 17-18'!$A$3:$A$465,'Combined Stats - Formula'!$A68,'Rodda Stats to 17-18'!V$3:V$465)</f>
        <v>0</v>
      </c>
    </row>
    <row r="69" spans="1:22" x14ac:dyDescent="0.25">
      <c r="A69" s="20" t="s">
        <v>618</v>
      </c>
      <c r="B69">
        <f>SUMIF('Rodda Stats to 17-18'!$A$3:$A$465,'Combined Stats - Formula'!$A69,'Rodda Stats to 17-18'!B$3:B$465)</f>
        <v>0</v>
      </c>
      <c r="C69">
        <f>SUMIF('Rodda Stats to 17-18'!$A$3:$A$465,'Combined Stats - Formula'!$A69,'Rodda Stats to 17-18'!C$3:C$465)</f>
        <v>1</v>
      </c>
      <c r="D69">
        <f>SUMIF('Rodda Stats to 17-18'!$A$3:$A$465,'Combined Stats - Formula'!$A69,'Rodda Stats to 17-18'!D$3:D$465)</f>
        <v>1</v>
      </c>
      <c r="E69">
        <f>SUMIF('Rodda Stats to 17-18'!$A$3:$A$465,'Combined Stats - Formula'!$A69,'Rodda Stats to 17-18'!E$3:E$465)</f>
        <v>17</v>
      </c>
      <c r="F69">
        <f>SUMIF('Rodda Stats to 17-18'!$A$3:$A$465,'Combined Stats - Formula'!$A69,'Rodda Stats to 17-18'!F$3:F$465)</f>
        <v>1</v>
      </c>
      <c r="G69">
        <f>SUMIF('Rodda Stats to 17-18'!$A$3:$A$465,'Combined Stats - Formula'!$A69,'Rodda Stats to 17-18'!G$3:G$465)</f>
        <v>0</v>
      </c>
      <c r="H69">
        <f>SUMIF('Rodda Stats to 17-18'!$A$3:$A$465,'Combined Stats - Formula'!$A69,'Rodda Stats to 17-18'!H$3:H$465)</f>
        <v>0</v>
      </c>
      <c r="I69" s="23">
        <f>SUMIF('Rodda Stats to 17-18'!$A$3:$A$465,'Combined Stats - Formula'!$A69,'Rodda Stats to 17-18'!I$3:I$465)</f>
        <v>17.100000000000001</v>
      </c>
      <c r="J69" t="e">
        <f t="shared" si="4"/>
        <v>#DIV/0!</v>
      </c>
      <c r="K69">
        <f>SUMIF('Rodda Stats to 17-18'!$A$3:$A$465,'Combined Stats - Formula'!$A69,'Rodda Stats to 17-18'!K$3:K$465)</f>
        <v>0</v>
      </c>
      <c r="L69">
        <f>SUMIF('Rodda Stats to 17-18'!$A$3:$A$465,'Combined Stats - Formula'!$A69,'Rodda Stats to 17-18'!L$3:L$465)</f>
        <v>0</v>
      </c>
      <c r="M69">
        <f>SUMIF('Rodda Stats to 17-18'!$A$3:$A$465,'Combined Stats - Formula'!$A69,'Rodda Stats to 17-18'!M$3:M$465)</f>
        <v>0</v>
      </c>
      <c r="N69">
        <f>SUMIF('Rodda Stats to 17-18'!$A$3:$A$465,'Combined Stats - Formula'!$A69,'Rodda Stats to 17-18'!N$3:N$465)</f>
        <v>0</v>
      </c>
      <c r="O69">
        <f>SUMIF('Rodda Stats to 17-18'!$A$3:$A$465,'Combined Stats - Formula'!$A69,'Rodda Stats to 17-18'!O$3:O$465)</f>
        <v>0</v>
      </c>
      <c r="P69" t="str">
        <f t="shared" si="5"/>
        <v/>
      </c>
      <c r="Q69">
        <f t="shared" si="6"/>
        <v>0</v>
      </c>
      <c r="R69">
        <f t="shared" si="7"/>
        <v>0</v>
      </c>
      <c r="S69" s="23">
        <f>SUMIF('Rodda Stats to 17-18'!$A$3:$A$465,'Combined Stats - Formula'!$A69,'Rodda Stats to 17-18'!S$3:S$465)</f>
        <v>0</v>
      </c>
      <c r="T69">
        <f>SUMIF('Rodda Stats to 17-18'!$A$3:$A$465,'Combined Stats - Formula'!$A69,'Rodda Stats to 17-18'!T$3:T$465)</f>
        <v>1</v>
      </c>
      <c r="U69">
        <f>SUMIF('Rodda Stats to 17-18'!$A$3:$A$465,'Combined Stats - Formula'!$A69,'Rodda Stats to 17-18'!U$3:U$465)</f>
        <v>0</v>
      </c>
      <c r="V69">
        <f>SUMIF('Rodda Stats to 17-18'!$A$3:$A$465,'Combined Stats - Formula'!$A69,'Rodda Stats to 17-18'!V$3:V$465)</f>
        <v>0</v>
      </c>
    </row>
    <row r="70" spans="1:22" x14ac:dyDescent="0.25">
      <c r="A70" s="20" t="s">
        <v>619</v>
      </c>
      <c r="B70">
        <f>SUMIF('Rodda Stats to 17-18'!$A$3:$A$465,'Combined Stats - Formula'!$A70,'Rodda Stats to 17-18'!B$3:B$465)</f>
        <v>0</v>
      </c>
      <c r="C70">
        <f>SUMIF('Rodda Stats to 17-18'!$A$3:$A$465,'Combined Stats - Formula'!$A70,'Rodda Stats to 17-18'!C$3:C$465)</f>
        <v>57</v>
      </c>
      <c r="D70">
        <f>SUMIF('Rodda Stats to 17-18'!$A$3:$A$465,'Combined Stats - Formula'!$A70,'Rodda Stats to 17-18'!D$3:D$465)</f>
        <v>50</v>
      </c>
      <c r="E70">
        <f>SUMIF('Rodda Stats to 17-18'!$A$3:$A$465,'Combined Stats - Formula'!$A70,'Rodda Stats to 17-18'!E$3:E$465)</f>
        <v>455</v>
      </c>
      <c r="F70">
        <f>SUMIF('Rodda Stats to 17-18'!$A$3:$A$465,'Combined Stats - Formula'!$A70,'Rodda Stats to 17-18'!F$3:F$465)</f>
        <v>12</v>
      </c>
      <c r="G70">
        <f>SUMIF('Rodda Stats to 17-18'!$A$3:$A$465,'Combined Stats - Formula'!$A70,'Rodda Stats to 17-18'!G$3:G$465)</f>
        <v>0</v>
      </c>
      <c r="H70">
        <f>SUMIF('Rodda Stats to 17-18'!$A$3:$A$465,'Combined Stats - Formula'!$A70,'Rodda Stats to 17-18'!H$3:H$465)</f>
        <v>0</v>
      </c>
      <c r="I70" s="23">
        <f>SUMIF('Rodda Stats to 17-18'!$A$3:$A$465,'Combined Stats - Formula'!$A70,'Rodda Stats to 17-18'!I$3:I$465)</f>
        <v>49.1</v>
      </c>
      <c r="J70">
        <f t="shared" si="4"/>
        <v>11.97</v>
      </c>
      <c r="K70">
        <f>SUMIF('Rodda Stats to 17-18'!$A$3:$A$465,'Combined Stats - Formula'!$A70,'Rodda Stats to 17-18'!K$3:K$465)</f>
        <v>0</v>
      </c>
      <c r="L70">
        <f>SUMIF('Rodda Stats to 17-18'!$A$3:$A$465,'Combined Stats - Formula'!$A70,'Rodda Stats to 17-18'!L$3:L$465)</f>
        <v>7</v>
      </c>
      <c r="M70">
        <f>SUMIF('Rodda Stats to 17-18'!$A$3:$A$465,'Combined Stats - Formula'!$A70,'Rodda Stats to 17-18'!M$3:M$465)</f>
        <v>176</v>
      </c>
      <c r="N70">
        <f>SUMIF('Rodda Stats to 17-18'!$A$3:$A$465,'Combined Stats - Formula'!$A70,'Rodda Stats to 17-18'!N$3:N$465)</f>
        <v>0</v>
      </c>
      <c r="O70">
        <f>SUMIF('Rodda Stats to 17-18'!$A$3:$A$465,'Combined Stats - Formula'!$A70,'Rodda Stats to 17-18'!O$3:O$465)</f>
        <v>0</v>
      </c>
      <c r="P70">
        <f t="shared" si="5"/>
        <v>25.14</v>
      </c>
      <c r="Q70">
        <f t="shared" si="6"/>
        <v>0</v>
      </c>
      <c r="R70">
        <f t="shared" si="7"/>
        <v>0</v>
      </c>
      <c r="S70" s="23">
        <f>SUMIF('Rodda Stats to 17-18'!$A$3:$A$465,'Combined Stats - Formula'!$A70,'Rodda Stats to 17-18'!S$3:S$465)</f>
        <v>0</v>
      </c>
      <c r="T70">
        <f>SUMIF('Rodda Stats to 17-18'!$A$3:$A$465,'Combined Stats - Formula'!$A70,'Rodda Stats to 17-18'!T$3:T$465)</f>
        <v>21</v>
      </c>
      <c r="U70">
        <f>SUMIF('Rodda Stats to 17-18'!$A$3:$A$465,'Combined Stats - Formula'!$A70,'Rodda Stats to 17-18'!U$3:U$465)</f>
        <v>0</v>
      </c>
      <c r="V70">
        <f>SUMIF('Rodda Stats to 17-18'!$A$3:$A$465,'Combined Stats - Formula'!$A70,'Rodda Stats to 17-18'!V$3:V$465)</f>
        <v>2</v>
      </c>
    </row>
    <row r="71" spans="1:22" x14ac:dyDescent="0.25">
      <c r="A71" s="20" t="s">
        <v>620</v>
      </c>
      <c r="B71">
        <f>SUMIF('Rodda Stats to 17-18'!$A$3:$A$465,'Combined Stats - Formula'!$A71,'Rodda Stats to 17-18'!B$3:B$465)</f>
        <v>0</v>
      </c>
      <c r="C71">
        <f>SUMIF('Rodda Stats to 17-18'!$A$3:$A$465,'Combined Stats - Formula'!$A71,'Rodda Stats to 17-18'!C$3:C$465)</f>
        <v>172</v>
      </c>
      <c r="D71">
        <f>SUMIF('Rodda Stats to 17-18'!$A$3:$A$465,'Combined Stats - Formula'!$A71,'Rodda Stats to 17-18'!D$3:D$465)</f>
        <v>183</v>
      </c>
      <c r="E71">
        <f>SUMIF('Rodda Stats to 17-18'!$A$3:$A$465,'Combined Stats - Formula'!$A71,'Rodda Stats to 17-18'!E$3:E$465)</f>
        <v>4792</v>
      </c>
      <c r="F71">
        <f>SUMIF('Rodda Stats to 17-18'!$A$3:$A$465,'Combined Stats - Formula'!$A71,'Rodda Stats to 17-18'!F$3:F$465)</f>
        <v>16</v>
      </c>
      <c r="G71">
        <f>SUMIF('Rodda Stats to 17-18'!$A$3:$A$465,'Combined Stats - Formula'!$A71,'Rodda Stats to 17-18'!G$3:G$465)</f>
        <v>26</v>
      </c>
      <c r="H71">
        <f>SUMIF('Rodda Stats to 17-18'!$A$3:$A$465,'Combined Stats - Formula'!$A71,'Rodda Stats to 17-18'!H$3:H$465)</f>
        <v>4</v>
      </c>
      <c r="I71" s="23">
        <f>SUMIF('Rodda Stats to 17-18'!$A$3:$A$465,'Combined Stats - Formula'!$A71,'Rodda Stats to 17-18'!I$3:I$465)</f>
        <v>118</v>
      </c>
      <c r="J71">
        <f t="shared" si="4"/>
        <v>28.69</v>
      </c>
      <c r="K71">
        <f>SUMIF('Rodda Stats to 17-18'!$A$3:$A$465,'Combined Stats - Formula'!$A71,'Rodda Stats to 17-18'!K$3:K$465)</f>
        <v>0</v>
      </c>
      <c r="L71">
        <f>SUMIF('Rodda Stats to 17-18'!$A$3:$A$465,'Combined Stats - Formula'!$A71,'Rodda Stats to 17-18'!L$3:L$465)</f>
        <v>222</v>
      </c>
      <c r="M71">
        <f>SUMIF('Rodda Stats to 17-18'!$A$3:$A$465,'Combined Stats - Formula'!$A71,'Rodda Stats to 17-18'!M$3:M$465)</f>
        <v>4404</v>
      </c>
      <c r="N71">
        <f>SUMIF('Rodda Stats to 17-18'!$A$3:$A$465,'Combined Stats - Formula'!$A71,'Rodda Stats to 17-18'!N$3:N$465)</f>
        <v>8</v>
      </c>
      <c r="O71">
        <f>SUMIF('Rodda Stats to 17-18'!$A$3:$A$465,'Combined Stats - Formula'!$A71,'Rodda Stats to 17-18'!O$3:O$465)</f>
        <v>0</v>
      </c>
      <c r="P71">
        <f t="shared" si="5"/>
        <v>19.84</v>
      </c>
      <c r="Q71">
        <f t="shared" si="6"/>
        <v>0</v>
      </c>
      <c r="R71">
        <f t="shared" si="7"/>
        <v>0</v>
      </c>
      <c r="S71" s="23">
        <f>SUMIF('Rodda Stats to 17-18'!$A$3:$A$465,'Combined Stats - Formula'!$A71,'Rodda Stats to 17-18'!S$3:S$465)</f>
        <v>0</v>
      </c>
      <c r="T71">
        <f>SUMIF('Rodda Stats to 17-18'!$A$3:$A$465,'Combined Stats - Formula'!$A71,'Rodda Stats to 17-18'!T$3:T$465)</f>
        <v>85</v>
      </c>
      <c r="U71">
        <f>SUMIF('Rodda Stats to 17-18'!$A$3:$A$465,'Combined Stats - Formula'!$A71,'Rodda Stats to 17-18'!U$3:U$465)</f>
        <v>0</v>
      </c>
      <c r="V71">
        <f>SUMIF('Rodda Stats to 17-18'!$A$3:$A$465,'Combined Stats - Formula'!$A71,'Rodda Stats to 17-18'!V$3:V$465)</f>
        <v>0</v>
      </c>
    </row>
    <row r="72" spans="1:22" x14ac:dyDescent="0.25">
      <c r="A72" s="20" t="s">
        <v>621</v>
      </c>
      <c r="B72">
        <f>SUMIF('Rodda Stats to 17-18'!$A$3:$A$465,'Combined Stats - Formula'!$A72,'Rodda Stats to 17-18'!B$3:B$465)</f>
        <v>0</v>
      </c>
      <c r="C72">
        <f>SUMIF('Rodda Stats to 17-18'!$A$3:$A$465,'Combined Stats - Formula'!$A72,'Rodda Stats to 17-18'!C$3:C$465)</f>
        <v>35</v>
      </c>
      <c r="D72">
        <f>SUMIF('Rodda Stats to 17-18'!$A$3:$A$465,'Combined Stats - Formula'!$A72,'Rodda Stats to 17-18'!D$3:D$465)</f>
        <v>42</v>
      </c>
      <c r="E72">
        <f>SUMIF('Rodda Stats to 17-18'!$A$3:$A$465,'Combined Stats - Formula'!$A72,'Rodda Stats to 17-18'!E$3:E$465)</f>
        <v>421</v>
      </c>
      <c r="F72">
        <f>SUMIF('Rodda Stats to 17-18'!$A$3:$A$465,'Combined Stats - Formula'!$A72,'Rodda Stats to 17-18'!F$3:F$465)</f>
        <v>4</v>
      </c>
      <c r="G72">
        <f>SUMIF('Rodda Stats to 17-18'!$A$3:$A$465,'Combined Stats - Formula'!$A72,'Rodda Stats to 17-18'!G$3:G$465)</f>
        <v>1</v>
      </c>
      <c r="H72">
        <f>SUMIF('Rodda Stats to 17-18'!$A$3:$A$465,'Combined Stats - Formula'!$A72,'Rodda Stats to 17-18'!H$3:H$465)</f>
        <v>0</v>
      </c>
      <c r="I72" s="23">
        <f>SUMIF('Rodda Stats to 17-18'!$A$3:$A$465,'Combined Stats - Formula'!$A72,'Rodda Stats to 17-18'!I$3:I$465)</f>
        <v>50</v>
      </c>
      <c r="J72">
        <f t="shared" si="4"/>
        <v>11.08</v>
      </c>
      <c r="K72">
        <f>SUMIF('Rodda Stats to 17-18'!$A$3:$A$465,'Combined Stats - Formula'!$A72,'Rodda Stats to 17-18'!K$3:K$465)</f>
        <v>0</v>
      </c>
      <c r="L72">
        <f>SUMIF('Rodda Stats to 17-18'!$A$3:$A$465,'Combined Stats - Formula'!$A72,'Rodda Stats to 17-18'!L$3:L$465)</f>
        <v>30</v>
      </c>
      <c r="M72">
        <f>SUMIF('Rodda Stats to 17-18'!$A$3:$A$465,'Combined Stats - Formula'!$A72,'Rodda Stats to 17-18'!M$3:M$465)</f>
        <v>688</v>
      </c>
      <c r="N72">
        <f>SUMIF('Rodda Stats to 17-18'!$A$3:$A$465,'Combined Stats - Formula'!$A72,'Rodda Stats to 17-18'!N$3:N$465)</f>
        <v>0</v>
      </c>
      <c r="O72">
        <f>SUMIF('Rodda Stats to 17-18'!$A$3:$A$465,'Combined Stats - Formula'!$A72,'Rodda Stats to 17-18'!O$3:O$465)</f>
        <v>0</v>
      </c>
      <c r="P72">
        <f t="shared" si="5"/>
        <v>22.93</v>
      </c>
      <c r="Q72">
        <f t="shared" si="6"/>
        <v>0</v>
      </c>
      <c r="R72">
        <f t="shared" si="7"/>
        <v>0</v>
      </c>
      <c r="S72" s="23">
        <f>SUMIF('Rodda Stats to 17-18'!$A$3:$A$465,'Combined Stats - Formula'!$A72,'Rodda Stats to 17-18'!S$3:S$465)</f>
        <v>0</v>
      </c>
      <c r="T72">
        <f>SUMIF('Rodda Stats to 17-18'!$A$3:$A$465,'Combined Stats - Formula'!$A72,'Rodda Stats to 17-18'!T$3:T$465)</f>
        <v>21</v>
      </c>
      <c r="U72">
        <f>SUMIF('Rodda Stats to 17-18'!$A$3:$A$465,'Combined Stats - Formula'!$A72,'Rodda Stats to 17-18'!U$3:U$465)</f>
        <v>0</v>
      </c>
      <c r="V72">
        <f>SUMIF('Rodda Stats to 17-18'!$A$3:$A$465,'Combined Stats - Formula'!$A72,'Rodda Stats to 17-18'!V$3:V$465)</f>
        <v>0</v>
      </c>
    </row>
    <row r="73" spans="1:22" x14ac:dyDescent="0.25">
      <c r="A73" s="20" t="s">
        <v>622</v>
      </c>
      <c r="B73">
        <f>SUMIF('Rodda Stats to 17-18'!$A$3:$A$465,'Combined Stats - Formula'!$A73,'Rodda Stats to 17-18'!B$3:B$465)</f>
        <v>0</v>
      </c>
      <c r="C73">
        <f>SUMIF('Rodda Stats to 17-18'!$A$3:$A$465,'Combined Stats - Formula'!$A73,'Rodda Stats to 17-18'!C$3:C$465)</f>
        <v>3</v>
      </c>
      <c r="D73">
        <f>SUMIF('Rodda Stats to 17-18'!$A$3:$A$465,'Combined Stats - Formula'!$A73,'Rodda Stats to 17-18'!D$3:D$465)</f>
        <v>1</v>
      </c>
      <c r="E73">
        <f>SUMIF('Rodda Stats to 17-18'!$A$3:$A$465,'Combined Stats - Formula'!$A73,'Rodda Stats to 17-18'!E$3:E$465)</f>
        <v>87</v>
      </c>
      <c r="F73">
        <f>SUMIF('Rodda Stats to 17-18'!$A$3:$A$465,'Combined Stats - Formula'!$A73,'Rodda Stats to 17-18'!F$3:F$465)</f>
        <v>0</v>
      </c>
      <c r="G73">
        <f>SUMIF('Rodda Stats to 17-18'!$A$3:$A$465,'Combined Stats - Formula'!$A73,'Rodda Stats to 17-18'!G$3:G$465)</f>
        <v>1</v>
      </c>
      <c r="H73">
        <f>SUMIF('Rodda Stats to 17-18'!$A$3:$A$465,'Combined Stats - Formula'!$A73,'Rodda Stats to 17-18'!H$3:H$465)</f>
        <v>0</v>
      </c>
      <c r="I73" s="23">
        <f>SUMIF('Rodda Stats to 17-18'!$A$3:$A$465,'Combined Stats - Formula'!$A73,'Rodda Stats to 17-18'!I$3:I$465)</f>
        <v>87</v>
      </c>
      <c r="J73">
        <f t="shared" si="4"/>
        <v>87</v>
      </c>
      <c r="K73">
        <f>SUMIF('Rodda Stats to 17-18'!$A$3:$A$465,'Combined Stats - Formula'!$A73,'Rodda Stats to 17-18'!K$3:K$465)</f>
        <v>0</v>
      </c>
      <c r="L73">
        <f>SUMIF('Rodda Stats to 17-18'!$A$3:$A$465,'Combined Stats - Formula'!$A73,'Rodda Stats to 17-18'!L$3:L$465)</f>
        <v>0</v>
      </c>
      <c r="M73">
        <f>SUMIF('Rodda Stats to 17-18'!$A$3:$A$465,'Combined Stats - Formula'!$A73,'Rodda Stats to 17-18'!M$3:M$465)</f>
        <v>0</v>
      </c>
      <c r="N73">
        <f>SUMIF('Rodda Stats to 17-18'!$A$3:$A$465,'Combined Stats - Formula'!$A73,'Rodda Stats to 17-18'!N$3:N$465)</f>
        <v>0</v>
      </c>
      <c r="O73">
        <f>SUMIF('Rodda Stats to 17-18'!$A$3:$A$465,'Combined Stats - Formula'!$A73,'Rodda Stats to 17-18'!O$3:O$465)</f>
        <v>0</v>
      </c>
      <c r="P73" t="str">
        <f t="shared" si="5"/>
        <v/>
      </c>
      <c r="Q73">
        <f t="shared" si="6"/>
        <v>0</v>
      </c>
      <c r="R73">
        <f t="shared" si="7"/>
        <v>0</v>
      </c>
      <c r="S73" s="23">
        <f>SUMIF('Rodda Stats to 17-18'!$A$3:$A$465,'Combined Stats - Formula'!$A73,'Rodda Stats to 17-18'!S$3:S$465)</f>
        <v>0</v>
      </c>
      <c r="T73">
        <f>SUMIF('Rodda Stats to 17-18'!$A$3:$A$465,'Combined Stats - Formula'!$A73,'Rodda Stats to 17-18'!T$3:T$465)</f>
        <v>0</v>
      </c>
      <c r="U73">
        <f>SUMIF('Rodda Stats to 17-18'!$A$3:$A$465,'Combined Stats - Formula'!$A73,'Rodda Stats to 17-18'!U$3:U$465)</f>
        <v>0</v>
      </c>
      <c r="V73">
        <f>SUMIF('Rodda Stats to 17-18'!$A$3:$A$465,'Combined Stats - Formula'!$A73,'Rodda Stats to 17-18'!V$3:V$465)</f>
        <v>0</v>
      </c>
    </row>
    <row r="74" spans="1:22" x14ac:dyDescent="0.25">
      <c r="A74" s="20" t="s">
        <v>623</v>
      </c>
      <c r="B74">
        <f>SUMIF('Rodda Stats to 17-18'!$A$3:$A$465,'Combined Stats - Formula'!$A74,'Rodda Stats to 17-18'!B$3:B$465)</f>
        <v>0</v>
      </c>
      <c r="C74">
        <f>SUMIF('Rodda Stats to 17-18'!$A$3:$A$465,'Combined Stats - Formula'!$A74,'Rodda Stats to 17-18'!C$3:C$465)</f>
        <v>26</v>
      </c>
      <c r="D74">
        <f>SUMIF('Rodda Stats to 17-18'!$A$3:$A$465,'Combined Stats - Formula'!$A74,'Rodda Stats to 17-18'!D$3:D$465)</f>
        <v>24</v>
      </c>
      <c r="E74">
        <f>SUMIF('Rodda Stats to 17-18'!$A$3:$A$465,'Combined Stats - Formula'!$A74,'Rodda Stats to 17-18'!E$3:E$465)</f>
        <v>327</v>
      </c>
      <c r="F74">
        <f>SUMIF('Rodda Stats to 17-18'!$A$3:$A$465,'Combined Stats - Formula'!$A74,'Rodda Stats to 17-18'!F$3:F$465)</f>
        <v>2</v>
      </c>
      <c r="G74">
        <f>SUMIF('Rodda Stats to 17-18'!$A$3:$A$465,'Combined Stats - Formula'!$A74,'Rodda Stats to 17-18'!G$3:G$465)</f>
        <v>3</v>
      </c>
      <c r="H74">
        <f>SUMIF('Rodda Stats to 17-18'!$A$3:$A$465,'Combined Stats - Formula'!$A74,'Rodda Stats to 17-18'!H$3:H$465)</f>
        <v>0</v>
      </c>
      <c r="I74" s="23">
        <f>SUMIF('Rodda Stats to 17-18'!$A$3:$A$465,'Combined Stats - Formula'!$A74,'Rodda Stats to 17-18'!I$3:I$465)</f>
        <v>56</v>
      </c>
      <c r="J74">
        <f t="shared" si="4"/>
        <v>14.86</v>
      </c>
      <c r="K74">
        <f>SUMIF('Rodda Stats to 17-18'!$A$3:$A$465,'Combined Stats - Formula'!$A74,'Rodda Stats to 17-18'!K$3:K$465)</f>
        <v>0</v>
      </c>
      <c r="L74">
        <f>SUMIF('Rodda Stats to 17-18'!$A$3:$A$465,'Combined Stats - Formula'!$A74,'Rodda Stats to 17-18'!L$3:L$465)</f>
        <v>46</v>
      </c>
      <c r="M74">
        <f>SUMIF('Rodda Stats to 17-18'!$A$3:$A$465,'Combined Stats - Formula'!$A74,'Rodda Stats to 17-18'!M$3:M$465)</f>
        <v>1230</v>
      </c>
      <c r="N74">
        <f>SUMIF('Rodda Stats to 17-18'!$A$3:$A$465,'Combined Stats - Formula'!$A74,'Rodda Stats to 17-18'!N$3:N$465)</f>
        <v>2</v>
      </c>
      <c r="O74">
        <f>SUMIF('Rodda Stats to 17-18'!$A$3:$A$465,'Combined Stats - Formula'!$A74,'Rodda Stats to 17-18'!O$3:O$465)</f>
        <v>0</v>
      </c>
      <c r="P74">
        <f t="shared" si="5"/>
        <v>26.74</v>
      </c>
      <c r="Q74">
        <f t="shared" si="6"/>
        <v>0</v>
      </c>
      <c r="R74">
        <f t="shared" si="7"/>
        <v>0</v>
      </c>
      <c r="S74" s="23">
        <f>SUMIF('Rodda Stats to 17-18'!$A$3:$A$465,'Combined Stats - Formula'!$A74,'Rodda Stats to 17-18'!S$3:S$465)</f>
        <v>0</v>
      </c>
      <c r="T74">
        <f>SUMIF('Rodda Stats to 17-18'!$A$3:$A$465,'Combined Stats - Formula'!$A74,'Rodda Stats to 17-18'!T$3:T$465)</f>
        <v>6</v>
      </c>
      <c r="U74">
        <f>SUMIF('Rodda Stats to 17-18'!$A$3:$A$465,'Combined Stats - Formula'!$A74,'Rodda Stats to 17-18'!U$3:U$465)</f>
        <v>0</v>
      </c>
      <c r="V74">
        <f>SUMIF('Rodda Stats to 17-18'!$A$3:$A$465,'Combined Stats - Formula'!$A74,'Rodda Stats to 17-18'!V$3:V$465)</f>
        <v>0</v>
      </c>
    </row>
    <row r="75" spans="1:22" x14ac:dyDescent="0.25">
      <c r="A75" s="20" t="s">
        <v>624</v>
      </c>
      <c r="B75">
        <f>SUMIF('Rodda Stats to 17-18'!$A$3:$A$465,'Combined Stats - Formula'!$A75,'Rodda Stats to 17-18'!B$3:B$465)</f>
        <v>0</v>
      </c>
      <c r="C75">
        <f>SUMIF('Rodda Stats to 17-18'!$A$3:$A$465,'Combined Stats - Formula'!$A75,'Rodda Stats to 17-18'!C$3:C$465)</f>
        <v>12</v>
      </c>
      <c r="D75">
        <f>SUMIF('Rodda Stats to 17-18'!$A$3:$A$465,'Combined Stats - Formula'!$A75,'Rodda Stats to 17-18'!D$3:D$465)</f>
        <v>9</v>
      </c>
      <c r="E75">
        <f>SUMIF('Rodda Stats to 17-18'!$A$3:$A$465,'Combined Stats - Formula'!$A75,'Rodda Stats to 17-18'!E$3:E$465)</f>
        <v>26</v>
      </c>
      <c r="F75">
        <f>SUMIF('Rodda Stats to 17-18'!$A$3:$A$465,'Combined Stats - Formula'!$A75,'Rodda Stats to 17-18'!F$3:F$465)</f>
        <v>6</v>
      </c>
      <c r="G75">
        <f>SUMIF('Rodda Stats to 17-18'!$A$3:$A$465,'Combined Stats - Formula'!$A75,'Rodda Stats to 17-18'!G$3:G$465)</f>
        <v>0</v>
      </c>
      <c r="H75">
        <f>SUMIF('Rodda Stats to 17-18'!$A$3:$A$465,'Combined Stats - Formula'!$A75,'Rodda Stats to 17-18'!H$3:H$465)</f>
        <v>0</v>
      </c>
      <c r="I75" s="23">
        <f>SUMIF('Rodda Stats to 17-18'!$A$3:$A$465,'Combined Stats - Formula'!$A75,'Rodda Stats to 17-18'!I$3:I$465)</f>
        <v>9.1</v>
      </c>
      <c r="J75">
        <f t="shared" si="4"/>
        <v>8.67</v>
      </c>
      <c r="K75">
        <f>SUMIF('Rodda Stats to 17-18'!$A$3:$A$465,'Combined Stats - Formula'!$A75,'Rodda Stats to 17-18'!K$3:K$465)</f>
        <v>0</v>
      </c>
      <c r="L75">
        <f>SUMIF('Rodda Stats to 17-18'!$A$3:$A$465,'Combined Stats - Formula'!$A75,'Rodda Stats to 17-18'!L$3:L$465)</f>
        <v>19</v>
      </c>
      <c r="M75">
        <f>SUMIF('Rodda Stats to 17-18'!$A$3:$A$465,'Combined Stats - Formula'!$A75,'Rodda Stats to 17-18'!M$3:M$465)</f>
        <v>411</v>
      </c>
      <c r="N75">
        <f>SUMIF('Rodda Stats to 17-18'!$A$3:$A$465,'Combined Stats - Formula'!$A75,'Rodda Stats to 17-18'!N$3:N$465)</f>
        <v>1</v>
      </c>
      <c r="O75">
        <f>SUMIF('Rodda Stats to 17-18'!$A$3:$A$465,'Combined Stats - Formula'!$A75,'Rodda Stats to 17-18'!O$3:O$465)</f>
        <v>0</v>
      </c>
      <c r="P75">
        <f t="shared" si="5"/>
        <v>21.63</v>
      </c>
      <c r="Q75">
        <f t="shared" si="6"/>
        <v>0</v>
      </c>
      <c r="R75">
        <f t="shared" si="7"/>
        <v>0</v>
      </c>
      <c r="S75" s="23">
        <f>SUMIF('Rodda Stats to 17-18'!$A$3:$A$465,'Combined Stats - Formula'!$A75,'Rodda Stats to 17-18'!S$3:S$465)</f>
        <v>0</v>
      </c>
      <c r="T75">
        <f>SUMIF('Rodda Stats to 17-18'!$A$3:$A$465,'Combined Stats - Formula'!$A75,'Rodda Stats to 17-18'!T$3:T$465)</f>
        <v>3</v>
      </c>
      <c r="U75">
        <f>SUMIF('Rodda Stats to 17-18'!$A$3:$A$465,'Combined Stats - Formula'!$A75,'Rodda Stats to 17-18'!U$3:U$465)</f>
        <v>0</v>
      </c>
      <c r="V75">
        <f>SUMIF('Rodda Stats to 17-18'!$A$3:$A$465,'Combined Stats - Formula'!$A75,'Rodda Stats to 17-18'!V$3:V$465)</f>
        <v>0</v>
      </c>
    </row>
    <row r="76" spans="1:22" x14ac:dyDescent="0.25">
      <c r="A76" s="20" t="s">
        <v>625</v>
      </c>
      <c r="B76">
        <f>SUMIF('Rodda Stats to 17-18'!$A$3:$A$465,'Combined Stats - Formula'!$A76,'Rodda Stats to 17-18'!B$3:B$465)</f>
        <v>0</v>
      </c>
      <c r="C76">
        <f>SUMIF('Rodda Stats to 17-18'!$A$3:$A$465,'Combined Stats - Formula'!$A76,'Rodda Stats to 17-18'!C$3:C$465)</f>
        <v>7</v>
      </c>
      <c r="D76">
        <f>SUMIF('Rodda Stats to 17-18'!$A$3:$A$465,'Combined Stats - Formula'!$A76,'Rodda Stats to 17-18'!D$3:D$465)</f>
        <v>5</v>
      </c>
      <c r="E76">
        <f>SUMIF('Rodda Stats to 17-18'!$A$3:$A$465,'Combined Stats - Formula'!$A76,'Rodda Stats to 17-18'!E$3:E$465)</f>
        <v>26</v>
      </c>
      <c r="F76">
        <f>SUMIF('Rodda Stats to 17-18'!$A$3:$A$465,'Combined Stats - Formula'!$A76,'Rodda Stats to 17-18'!F$3:F$465)</f>
        <v>0</v>
      </c>
      <c r="G76">
        <f>SUMIF('Rodda Stats to 17-18'!$A$3:$A$465,'Combined Stats - Formula'!$A76,'Rodda Stats to 17-18'!G$3:G$465)</f>
        <v>0</v>
      </c>
      <c r="H76">
        <f>SUMIF('Rodda Stats to 17-18'!$A$3:$A$465,'Combined Stats - Formula'!$A76,'Rodda Stats to 17-18'!H$3:H$465)</f>
        <v>0</v>
      </c>
      <c r="I76" s="23">
        <f>SUMIF('Rodda Stats to 17-18'!$A$3:$A$465,'Combined Stats - Formula'!$A76,'Rodda Stats to 17-18'!I$3:I$465)</f>
        <v>18</v>
      </c>
      <c r="J76">
        <f t="shared" si="4"/>
        <v>5.2</v>
      </c>
      <c r="K76">
        <f>SUMIF('Rodda Stats to 17-18'!$A$3:$A$465,'Combined Stats - Formula'!$A76,'Rodda Stats to 17-18'!K$3:K$465)</f>
        <v>0</v>
      </c>
      <c r="L76">
        <f>SUMIF('Rodda Stats to 17-18'!$A$3:$A$465,'Combined Stats - Formula'!$A76,'Rodda Stats to 17-18'!L$3:L$465)</f>
        <v>0</v>
      </c>
      <c r="M76">
        <f>SUMIF('Rodda Stats to 17-18'!$A$3:$A$465,'Combined Stats - Formula'!$A76,'Rodda Stats to 17-18'!M$3:M$465)</f>
        <v>0</v>
      </c>
      <c r="N76">
        <f>SUMIF('Rodda Stats to 17-18'!$A$3:$A$465,'Combined Stats - Formula'!$A76,'Rodda Stats to 17-18'!N$3:N$465)</f>
        <v>0</v>
      </c>
      <c r="O76">
        <f>SUMIF('Rodda Stats to 17-18'!$A$3:$A$465,'Combined Stats - Formula'!$A76,'Rodda Stats to 17-18'!O$3:O$465)</f>
        <v>0</v>
      </c>
      <c r="P76" t="str">
        <f t="shared" si="5"/>
        <v/>
      </c>
      <c r="Q76">
        <f t="shared" si="6"/>
        <v>0</v>
      </c>
      <c r="R76">
        <f t="shared" si="7"/>
        <v>0</v>
      </c>
      <c r="S76" s="23">
        <f>SUMIF('Rodda Stats to 17-18'!$A$3:$A$465,'Combined Stats - Formula'!$A76,'Rodda Stats to 17-18'!S$3:S$465)</f>
        <v>0</v>
      </c>
      <c r="T76">
        <f>SUMIF('Rodda Stats to 17-18'!$A$3:$A$465,'Combined Stats - Formula'!$A76,'Rodda Stats to 17-18'!T$3:T$465)</f>
        <v>3</v>
      </c>
      <c r="U76">
        <f>SUMIF('Rodda Stats to 17-18'!$A$3:$A$465,'Combined Stats - Formula'!$A76,'Rodda Stats to 17-18'!U$3:U$465)</f>
        <v>0</v>
      </c>
      <c r="V76">
        <f>SUMIF('Rodda Stats to 17-18'!$A$3:$A$465,'Combined Stats - Formula'!$A76,'Rodda Stats to 17-18'!V$3:V$465)</f>
        <v>0</v>
      </c>
    </row>
    <row r="77" spans="1:22" x14ac:dyDescent="0.25">
      <c r="A77" s="20" t="s">
        <v>626</v>
      </c>
      <c r="B77">
        <f>SUMIF('Rodda Stats to 17-18'!$A$3:$A$465,'Combined Stats - Formula'!$A77,'Rodda Stats to 17-18'!B$3:B$465)</f>
        <v>0</v>
      </c>
      <c r="C77">
        <f>SUMIF('Rodda Stats to 17-18'!$A$3:$A$465,'Combined Stats - Formula'!$A77,'Rodda Stats to 17-18'!C$3:C$465)</f>
        <v>41</v>
      </c>
      <c r="D77">
        <f>SUMIF('Rodda Stats to 17-18'!$A$3:$A$465,'Combined Stats - Formula'!$A77,'Rodda Stats to 17-18'!D$3:D$465)</f>
        <v>36</v>
      </c>
      <c r="E77">
        <f>SUMIF('Rodda Stats to 17-18'!$A$3:$A$465,'Combined Stats - Formula'!$A77,'Rodda Stats to 17-18'!E$3:E$465)</f>
        <v>483</v>
      </c>
      <c r="F77">
        <f>SUMIF('Rodda Stats to 17-18'!$A$3:$A$465,'Combined Stats - Formula'!$A77,'Rodda Stats to 17-18'!F$3:F$465)</f>
        <v>3</v>
      </c>
      <c r="G77">
        <f>SUMIF('Rodda Stats to 17-18'!$A$3:$A$465,'Combined Stats - Formula'!$A77,'Rodda Stats to 17-18'!G$3:G$465)</f>
        <v>3</v>
      </c>
      <c r="H77">
        <f>SUMIF('Rodda Stats to 17-18'!$A$3:$A$465,'Combined Stats - Formula'!$A77,'Rodda Stats to 17-18'!H$3:H$465)</f>
        <v>0</v>
      </c>
      <c r="I77" s="23">
        <f>SUMIF('Rodda Stats to 17-18'!$A$3:$A$465,'Combined Stats - Formula'!$A77,'Rodda Stats to 17-18'!I$3:I$465)</f>
        <v>89</v>
      </c>
      <c r="J77">
        <f t="shared" si="4"/>
        <v>14.64</v>
      </c>
      <c r="K77">
        <f>SUMIF('Rodda Stats to 17-18'!$A$3:$A$465,'Combined Stats - Formula'!$A77,'Rodda Stats to 17-18'!K$3:K$465)</f>
        <v>0</v>
      </c>
      <c r="L77">
        <f>SUMIF('Rodda Stats to 17-18'!$A$3:$A$465,'Combined Stats - Formula'!$A77,'Rodda Stats to 17-18'!L$3:L$465)</f>
        <v>18</v>
      </c>
      <c r="M77">
        <f>SUMIF('Rodda Stats to 17-18'!$A$3:$A$465,'Combined Stats - Formula'!$A77,'Rodda Stats to 17-18'!M$3:M$465)</f>
        <v>499</v>
      </c>
      <c r="N77">
        <f>SUMIF('Rodda Stats to 17-18'!$A$3:$A$465,'Combined Stats - Formula'!$A77,'Rodda Stats to 17-18'!N$3:N$465)</f>
        <v>0</v>
      </c>
      <c r="O77">
        <f>SUMIF('Rodda Stats to 17-18'!$A$3:$A$465,'Combined Stats - Formula'!$A77,'Rodda Stats to 17-18'!O$3:O$465)</f>
        <v>0</v>
      </c>
      <c r="P77">
        <f t="shared" si="5"/>
        <v>27.72</v>
      </c>
      <c r="Q77">
        <f t="shared" si="6"/>
        <v>0</v>
      </c>
      <c r="R77">
        <f t="shared" si="7"/>
        <v>0</v>
      </c>
      <c r="S77" s="23">
        <f>SUMIF('Rodda Stats to 17-18'!$A$3:$A$465,'Combined Stats - Formula'!$A77,'Rodda Stats to 17-18'!S$3:S$465)</f>
        <v>0</v>
      </c>
      <c r="T77">
        <f>SUMIF('Rodda Stats to 17-18'!$A$3:$A$465,'Combined Stats - Formula'!$A77,'Rodda Stats to 17-18'!T$3:T$465)</f>
        <v>27</v>
      </c>
      <c r="U77">
        <f>SUMIF('Rodda Stats to 17-18'!$A$3:$A$465,'Combined Stats - Formula'!$A77,'Rodda Stats to 17-18'!U$3:U$465)</f>
        <v>0</v>
      </c>
      <c r="V77">
        <f>SUMIF('Rodda Stats to 17-18'!$A$3:$A$465,'Combined Stats - Formula'!$A77,'Rodda Stats to 17-18'!V$3:V$465)</f>
        <v>2</v>
      </c>
    </row>
    <row r="78" spans="1:22" x14ac:dyDescent="0.25">
      <c r="A78" s="20" t="s">
        <v>627</v>
      </c>
      <c r="B78">
        <f>SUMIF('Rodda Stats to 17-18'!$A$3:$A$465,'Combined Stats - Formula'!$A78,'Rodda Stats to 17-18'!B$3:B$465)</f>
        <v>0</v>
      </c>
      <c r="C78">
        <f>SUMIF('Rodda Stats to 17-18'!$A$3:$A$465,'Combined Stats - Formula'!$A78,'Rodda Stats to 17-18'!C$3:C$465)</f>
        <v>42</v>
      </c>
      <c r="D78">
        <f>SUMIF('Rodda Stats to 17-18'!$A$3:$A$465,'Combined Stats - Formula'!$A78,'Rodda Stats to 17-18'!D$3:D$465)</f>
        <v>44</v>
      </c>
      <c r="E78">
        <f>SUMIF('Rodda Stats to 17-18'!$A$3:$A$465,'Combined Stats - Formula'!$A78,'Rodda Stats to 17-18'!E$3:E$465)</f>
        <v>858</v>
      </c>
      <c r="F78">
        <f>SUMIF('Rodda Stats to 17-18'!$A$3:$A$465,'Combined Stats - Formula'!$A78,'Rodda Stats to 17-18'!F$3:F$465)</f>
        <v>3</v>
      </c>
      <c r="G78">
        <f>SUMIF('Rodda Stats to 17-18'!$A$3:$A$465,'Combined Stats - Formula'!$A78,'Rodda Stats to 17-18'!G$3:G$465)</f>
        <v>4</v>
      </c>
      <c r="H78">
        <f>SUMIF('Rodda Stats to 17-18'!$A$3:$A$465,'Combined Stats - Formula'!$A78,'Rodda Stats to 17-18'!H$3:H$465)</f>
        <v>0</v>
      </c>
      <c r="I78" s="23">
        <f>SUMIF('Rodda Stats to 17-18'!$A$3:$A$465,'Combined Stats - Formula'!$A78,'Rodda Stats to 17-18'!I$3:I$465)</f>
        <v>94</v>
      </c>
      <c r="J78">
        <f t="shared" si="4"/>
        <v>20.93</v>
      </c>
      <c r="K78">
        <f>SUMIF('Rodda Stats to 17-18'!$A$3:$A$465,'Combined Stats - Formula'!$A78,'Rodda Stats to 17-18'!K$3:K$465)</f>
        <v>0</v>
      </c>
      <c r="L78">
        <f>SUMIF('Rodda Stats to 17-18'!$A$3:$A$465,'Combined Stats - Formula'!$A78,'Rodda Stats to 17-18'!L$3:L$465)</f>
        <v>30</v>
      </c>
      <c r="M78">
        <f>SUMIF('Rodda Stats to 17-18'!$A$3:$A$465,'Combined Stats - Formula'!$A78,'Rodda Stats to 17-18'!M$3:M$465)</f>
        <v>614</v>
      </c>
      <c r="N78">
        <f>SUMIF('Rodda Stats to 17-18'!$A$3:$A$465,'Combined Stats - Formula'!$A78,'Rodda Stats to 17-18'!N$3:N$465)</f>
        <v>1</v>
      </c>
      <c r="O78">
        <f>SUMIF('Rodda Stats to 17-18'!$A$3:$A$465,'Combined Stats - Formula'!$A78,'Rodda Stats to 17-18'!O$3:O$465)</f>
        <v>0</v>
      </c>
      <c r="P78">
        <f t="shared" si="5"/>
        <v>20.47</v>
      </c>
      <c r="Q78">
        <f t="shared" si="6"/>
        <v>0</v>
      </c>
      <c r="R78">
        <f t="shared" si="7"/>
        <v>0</v>
      </c>
      <c r="S78" s="23">
        <f>SUMIF('Rodda Stats to 17-18'!$A$3:$A$465,'Combined Stats - Formula'!$A78,'Rodda Stats to 17-18'!S$3:S$465)</f>
        <v>0</v>
      </c>
      <c r="T78">
        <f>SUMIF('Rodda Stats to 17-18'!$A$3:$A$465,'Combined Stats - Formula'!$A78,'Rodda Stats to 17-18'!T$3:T$465)</f>
        <v>21</v>
      </c>
      <c r="U78">
        <f>SUMIF('Rodda Stats to 17-18'!$A$3:$A$465,'Combined Stats - Formula'!$A78,'Rodda Stats to 17-18'!U$3:U$465)</f>
        <v>0</v>
      </c>
      <c r="V78">
        <f>SUMIF('Rodda Stats to 17-18'!$A$3:$A$465,'Combined Stats - Formula'!$A78,'Rodda Stats to 17-18'!V$3:V$465)</f>
        <v>0</v>
      </c>
    </row>
    <row r="79" spans="1:22" x14ac:dyDescent="0.25">
      <c r="A79" s="20" t="s">
        <v>628</v>
      </c>
      <c r="B79">
        <f>SUMIF('Rodda Stats to 17-18'!$A$3:$A$465,'Combined Stats - Formula'!$A79,'Rodda Stats to 17-18'!B$3:B$465)</f>
        <v>0</v>
      </c>
      <c r="C79">
        <f>SUMIF('Rodda Stats to 17-18'!$A$3:$A$465,'Combined Stats - Formula'!$A79,'Rodda Stats to 17-18'!C$3:C$465)</f>
        <v>41</v>
      </c>
      <c r="D79">
        <f>SUMIF('Rodda Stats to 17-18'!$A$3:$A$465,'Combined Stats - Formula'!$A79,'Rodda Stats to 17-18'!D$3:D$465)</f>
        <v>43</v>
      </c>
      <c r="E79">
        <f>SUMIF('Rodda Stats to 17-18'!$A$3:$A$465,'Combined Stats - Formula'!$A79,'Rodda Stats to 17-18'!E$3:E$465)</f>
        <v>322</v>
      </c>
      <c r="F79">
        <f>SUMIF('Rodda Stats to 17-18'!$A$3:$A$465,'Combined Stats - Formula'!$A79,'Rodda Stats to 17-18'!F$3:F$465)</f>
        <v>10</v>
      </c>
      <c r="G79">
        <f>SUMIF('Rodda Stats to 17-18'!$A$3:$A$465,'Combined Stats - Formula'!$A79,'Rodda Stats to 17-18'!G$3:G$465)</f>
        <v>0</v>
      </c>
      <c r="H79">
        <f>SUMIF('Rodda Stats to 17-18'!$A$3:$A$465,'Combined Stats - Formula'!$A79,'Rodda Stats to 17-18'!H$3:H$465)</f>
        <v>0</v>
      </c>
      <c r="I79" s="23">
        <f>SUMIF('Rodda Stats to 17-18'!$A$3:$A$465,'Combined Stats - Formula'!$A79,'Rodda Stats to 17-18'!I$3:I$465)</f>
        <v>42.1</v>
      </c>
      <c r="J79">
        <f t="shared" si="4"/>
        <v>9.76</v>
      </c>
      <c r="K79">
        <f>SUMIF('Rodda Stats to 17-18'!$A$3:$A$465,'Combined Stats - Formula'!$A79,'Rodda Stats to 17-18'!K$3:K$465)</f>
        <v>0</v>
      </c>
      <c r="L79">
        <f>SUMIF('Rodda Stats to 17-18'!$A$3:$A$465,'Combined Stats - Formula'!$A79,'Rodda Stats to 17-18'!L$3:L$465)</f>
        <v>41</v>
      </c>
      <c r="M79">
        <f>SUMIF('Rodda Stats to 17-18'!$A$3:$A$465,'Combined Stats - Formula'!$A79,'Rodda Stats to 17-18'!M$3:M$465)</f>
        <v>1197</v>
      </c>
      <c r="N79">
        <f>SUMIF('Rodda Stats to 17-18'!$A$3:$A$465,'Combined Stats - Formula'!$A79,'Rodda Stats to 17-18'!N$3:N$465)</f>
        <v>0</v>
      </c>
      <c r="O79">
        <f>SUMIF('Rodda Stats to 17-18'!$A$3:$A$465,'Combined Stats - Formula'!$A79,'Rodda Stats to 17-18'!O$3:O$465)</f>
        <v>0</v>
      </c>
      <c r="P79">
        <f t="shared" si="5"/>
        <v>29.2</v>
      </c>
      <c r="Q79">
        <f t="shared" si="6"/>
        <v>0</v>
      </c>
      <c r="R79">
        <f t="shared" si="7"/>
        <v>0</v>
      </c>
      <c r="S79" s="23">
        <f>SUMIF('Rodda Stats to 17-18'!$A$3:$A$465,'Combined Stats - Formula'!$A79,'Rodda Stats to 17-18'!S$3:S$465)</f>
        <v>0</v>
      </c>
      <c r="T79">
        <f>SUMIF('Rodda Stats to 17-18'!$A$3:$A$465,'Combined Stats - Formula'!$A79,'Rodda Stats to 17-18'!T$3:T$465)</f>
        <v>9</v>
      </c>
      <c r="U79">
        <f>SUMIF('Rodda Stats to 17-18'!$A$3:$A$465,'Combined Stats - Formula'!$A79,'Rodda Stats to 17-18'!U$3:U$465)</f>
        <v>0</v>
      </c>
      <c r="V79">
        <f>SUMIF('Rodda Stats to 17-18'!$A$3:$A$465,'Combined Stats - Formula'!$A79,'Rodda Stats to 17-18'!V$3:V$465)</f>
        <v>0</v>
      </c>
    </row>
    <row r="80" spans="1:22" x14ac:dyDescent="0.25">
      <c r="A80" s="20" t="s">
        <v>629</v>
      </c>
      <c r="B80">
        <f>SUMIF('Rodda Stats to 17-18'!$A$3:$A$465,'Combined Stats - Formula'!$A80,'Rodda Stats to 17-18'!B$3:B$465)</f>
        <v>0</v>
      </c>
      <c r="C80">
        <f>SUMIF('Rodda Stats to 17-18'!$A$3:$A$465,'Combined Stats - Formula'!$A80,'Rodda Stats to 17-18'!C$3:C$465)</f>
        <v>4</v>
      </c>
      <c r="D80">
        <f>SUMIF('Rodda Stats to 17-18'!$A$3:$A$465,'Combined Stats - Formula'!$A80,'Rodda Stats to 17-18'!D$3:D$465)</f>
        <v>4</v>
      </c>
      <c r="E80">
        <f>SUMIF('Rodda Stats to 17-18'!$A$3:$A$465,'Combined Stats - Formula'!$A80,'Rodda Stats to 17-18'!E$3:E$465)</f>
        <v>3</v>
      </c>
      <c r="F80">
        <f>SUMIF('Rodda Stats to 17-18'!$A$3:$A$465,'Combined Stats - Formula'!$A80,'Rodda Stats to 17-18'!F$3:F$465)</f>
        <v>1</v>
      </c>
      <c r="G80">
        <f>SUMIF('Rodda Stats to 17-18'!$A$3:$A$465,'Combined Stats - Formula'!$A80,'Rodda Stats to 17-18'!G$3:G$465)</f>
        <v>0</v>
      </c>
      <c r="H80">
        <f>SUMIF('Rodda Stats to 17-18'!$A$3:$A$465,'Combined Stats - Formula'!$A80,'Rodda Stats to 17-18'!H$3:H$465)</f>
        <v>0</v>
      </c>
      <c r="I80" s="23">
        <f>SUMIF('Rodda Stats to 17-18'!$A$3:$A$465,'Combined Stats - Formula'!$A80,'Rodda Stats to 17-18'!I$3:I$465)</f>
        <v>2.1</v>
      </c>
      <c r="J80">
        <f t="shared" si="4"/>
        <v>1</v>
      </c>
      <c r="K80">
        <f>SUMIF('Rodda Stats to 17-18'!$A$3:$A$465,'Combined Stats - Formula'!$A80,'Rodda Stats to 17-18'!K$3:K$465)</f>
        <v>0</v>
      </c>
      <c r="L80">
        <f>SUMIF('Rodda Stats to 17-18'!$A$3:$A$465,'Combined Stats - Formula'!$A80,'Rodda Stats to 17-18'!L$3:L$465)</f>
        <v>5</v>
      </c>
      <c r="M80">
        <f>SUMIF('Rodda Stats to 17-18'!$A$3:$A$465,'Combined Stats - Formula'!$A80,'Rodda Stats to 17-18'!M$3:M$465)</f>
        <v>57</v>
      </c>
      <c r="N80">
        <f>SUMIF('Rodda Stats to 17-18'!$A$3:$A$465,'Combined Stats - Formula'!$A80,'Rodda Stats to 17-18'!N$3:N$465)</f>
        <v>0</v>
      </c>
      <c r="O80">
        <f>SUMIF('Rodda Stats to 17-18'!$A$3:$A$465,'Combined Stats - Formula'!$A80,'Rodda Stats to 17-18'!O$3:O$465)</f>
        <v>0</v>
      </c>
      <c r="P80">
        <f t="shared" si="5"/>
        <v>11.4</v>
      </c>
      <c r="Q80">
        <f t="shared" si="6"/>
        <v>0</v>
      </c>
      <c r="R80">
        <f t="shared" si="7"/>
        <v>0</v>
      </c>
      <c r="S80" s="23">
        <f>SUMIF('Rodda Stats to 17-18'!$A$3:$A$465,'Combined Stats - Formula'!$A80,'Rodda Stats to 17-18'!S$3:S$465)</f>
        <v>0</v>
      </c>
      <c r="T80">
        <f>SUMIF('Rodda Stats to 17-18'!$A$3:$A$465,'Combined Stats - Formula'!$A80,'Rodda Stats to 17-18'!T$3:T$465)</f>
        <v>2</v>
      </c>
      <c r="U80">
        <f>SUMIF('Rodda Stats to 17-18'!$A$3:$A$465,'Combined Stats - Formula'!$A80,'Rodda Stats to 17-18'!U$3:U$465)</f>
        <v>0</v>
      </c>
      <c r="V80">
        <f>SUMIF('Rodda Stats to 17-18'!$A$3:$A$465,'Combined Stats - Formula'!$A80,'Rodda Stats to 17-18'!V$3:V$465)</f>
        <v>0</v>
      </c>
    </row>
    <row r="81" spans="1:22" x14ac:dyDescent="0.25">
      <c r="A81" s="20" t="s">
        <v>630</v>
      </c>
      <c r="B81">
        <f>SUMIF('Rodda Stats to 17-18'!$A$3:$A$465,'Combined Stats - Formula'!$A81,'Rodda Stats to 17-18'!B$3:B$465)</f>
        <v>0</v>
      </c>
      <c r="C81">
        <f>SUMIF('Rodda Stats to 17-18'!$A$3:$A$465,'Combined Stats - Formula'!$A81,'Rodda Stats to 17-18'!C$3:C$465)</f>
        <v>91</v>
      </c>
      <c r="D81">
        <f>SUMIF('Rodda Stats to 17-18'!$A$3:$A$465,'Combined Stats - Formula'!$A81,'Rodda Stats to 17-18'!D$3:D$465)</f>
        <v>99</v>
      </c>
      <c r="E81">
        <f>SUMIF('Rodda Stats to 17-18'!$A$3:$A$465,'Combined Stats - Formula'!$A81,'Rodda Stats to 17-18'!E$3:E$465)</f>
        <v>2420</v>
      </c>
      <c r="F81">
        <f>SUMIF('Rodda Stats to 17-18'!$A$3:$A$465,'Combined Stats - Formula'!$A81,'Rodda Stats to 17-18'!F$3:F$465)</f>
        <v>5</v>
      </c>
      <c r="G81">
        <f>SUMIF('Rodda Stats to 17-18'!$A$3:$A$465,'Combined Stats - Formula'!$A81,'Rodda Stats to 17-18'!G$3:G$465)</f>
        <v>12</v>
      </c>
      <c r="H81">
        <f>SUMIF('Rodda Stats to 17-18'!$A$3:$A$465,'Combined Stats - Formula'!$A81,'Rodda Stats to 17-18'!H$3:H$465)</f>
        <v>2</v>
      </c>
      <c r="I81" s="23">
        <f>SUMIF('Rodda Stats to 17-18'!$A$3:$A$465,'Combined Stats - Formula'!$A81,'Rodda Stats to 17-18'!I$3:I$465)</f>
        <v>145</v>
      </c>
      <c r="J81">
        <f t="shared" si="4"/>
        <v>25.74</v>
      </c>
      <c r="K81">
        <f>SUMIF('Rodda Stats to 17-18'!$A$3:$A$465,'Combined Stats - Formula'!$A81,'Rodda Stats to 17-18'!K$3:K$465)</f>
        <v>0</v>
      </c>
      <c r="L81">
        <f>SUMIF('Rodda Stats to 17-18'!$A$3:$A$465,'Combined Stats - Formula'!$A81,'Rodda Stats to 17-18'!L$3:L$465)</f>
        <v>26</v>
      </c>
      <c r="M81">
        <f>SUMIF('Rodda Stats to 17-18'!$A$3:$A$465,'Combined Stats - Formula'!$A81,'Rodda Stats to 17-18'!M$3:M$465)</f>
        <v>1041</v>
      </c>
      <c r="N81">
        <f>SUMIF('Rodda Stats to 17-18'!$A$3:$A$465,'Combined Stats - Formula'!$A81,'Rodda Stats to 17-18'!N$3:N$465)</f>
        <v>1</v>
      </c>
      <c r="O81">
        <f>SUMIF('Rodda Stats to 17-18'!$A$3:$A$465,'Combined Stats - Formula'!$A81,'Rodda Stats to 17-18'!O$3:O$465)</f>
        <v>0</v>
      </c>
      <c r="P81">
        <f t="shared" si="5"/>
        <v>40.04</v>
      </c>
      <c r="Q81">
        <f t="shared" si="6"/>
        <v>0</v>
      </c>
      <c r="R81">
        <f t="shared" si="7"/>
        <v>0</v>
      </c>
      <c r="S81" s="23">
        <f>SUMIF('Rodda Stats to 17-18'!$A$3:$A$465,'Combined Stats - Formula'!$A81,'Rodda Stats to 17-18'!S$3:S$465)</f>
        <v>0</v>
      </c>
      <c r="T81">
        <f>SUMIF('Rodda Stats to 17-18'!$A$3:$A$465,'Combined Stats - Formula'!$A81,'Rodda Stats to 17-18'!T$3:T$465)</f>
        <v>35</v>
      </c>
      <c r="U81">
        <f>SUMIF('Rodda Stats to 17-18'!$A$3:$A$465,'Combined Stats - Formula'!$A81,'Rodda Stats to 17-18'!U$3:U$465)</f>
        <v>0</v>
      </c>
      <c r="V81">
        <f>SUMIF('Rodda Stats to 17-18'!$A$3:$A$465,'Combined Stats - Formula'!$A81,'Rodda Stats to 17-18'!V$3:V$465)</f>
        <v>0</v>
      </c>
    </row>
    <row r="82" spans="1:22" x14ac:dyDescent="0.25">
      <c r="A82" s="20" t="s">
        <v>631</v>
      </c>
      <c r="B82">
        <f>SUMIF('Rodda Stats to 17-18'!$A$3:$A$465,'Combined Stats - Formula'!$A82,'Rodda Stats to 17-18'!B$3:B$465)</f>
        <v>0</v>
      </c>
      <c r="C82">
        <f>SUMIF('Rodda Stats to 17-18'!$A$3:$A$465,'Combined Stats - Formula'!$A82,'Rodda Stats to 17-18'!C$3:C$465)</f>
        <v>1</v>
      </c>
      <c r="D82">
        <f>SUMIF('Rodda Stats to 17-18'!$A$3:$A$465,'Combined Stats - Formula'!$A82,'Rodda Stats to 17-18'!D$3:D$465)</f>
        <v>2</v>
      </c>
      <c r="E82">
        <f>SUMIF('Rodda Stats to 17-18'!$A$3:$A$465,'Combined Stats - Formula'!$A82,'Rodda Stats to 17-18'!E$3:E$465)</f>
        <v>10</v>
      </c>
      <c r="F82">
        <f>SUMIF('Rodda Stats to 17-18'!$A$3:$A$465,'Combined Stats - Formula'!$A82,'Rodda Stats to 17-18'!F$3:F$465)</f>
        <v>0</v>
      </c>
      <c r="G82">
        <f>SUMIF('Rodda Stats to 17-18'!$A$3:$A$465,'Combined Stats - Formula'!$A82,'Rodda Stats to 17-18'!G$3:G$465)</f>
        <v>0</v>
      </c>
      <c r="H82">
        <f>SUMIF('Rodda Stats to 17-18'!$A$3:$A$465,'Combined Stats - Formula'!$A82,'Rodda Stats to 17-18'!H$3:H$465)</f>
        <v>0</v>
      </c>
      <c r="I82" s="23">
        <f>SUMIF('Rodda Stats to 17-18'!$A$3:$A$465,'Combined Stats - Formula'!$A82,'Rodda Stats to 17-18'!I$3:I$465)</f>
        <v>6</v>
      </c>
      <c r="J82">
        <f t="shared" si="4"/>
        <v>5</v>
      </c>
      <c r="K82">
        <f>SUMIF('Rodda Stats to 17-18'!$A$3:$A$465,'Combined Stats - Formula'!$A82,'Rodda Stats to 17-18'!K$3:K$465)</f>
        <v>0</v>
      </c>
      <c r="L82">
        <f>SUMIF('Rodda Stats to 17-18'!$A$3:$A$465,'Combined Stats - Formula'!$A82,'Rodda Stats to 17-18'!L$3:L$465)</f>
        <v>0</v>
      </c>
      <c r="M82">
        <f>SUMIF('Rodda Stats to 17-18'!$A$3:$A$465,'Combined Stats - Formula'!$A82,'Rodda Stats to 17-18'!M$3:M$465)</f>
        <v>0</v>
      </c>
      <c r="N82">
        <f>SUMIF('Rodda Stats to 17-18'!$A$3:$A$465,'Combined Stats - Formula'!$A82,'Rodda Stats to 17-18'!N$3:N$465)</f>
        <v>0</v>
      </c>
      <c r="O82">
        <f>SUMIF('Rodda Stats to 17-18'!$A$3:$A$465,'Combined Stats - Formula'!$A82,'Rodda Stats to 17-18'!O$3:O$465)</f>
        <v>0</v>
      </c>
      <c r="P82" t="str">
        <f t="shared" si="5"/>
        <v/>
      </c>
      <c r="Q82">
        <f t="shared" si="6"/>
        <v>0</v>
      </c>
      <c r="R82">
        <f t="shared" si="7"/>
        <v>0</v>
      </c>
      <c r="S82" s="23">
        <f>SUMIF('Rodda Stats to 17-18'!$A$3:$A$465,'Combined Stats - Formula'!$A82,'Rodda Stats to 17-18'!S$3:S$465)</f>
        <v>0</v>
      </c>
      <c r="T82">
        <f>SUMIF('Rodda Stats to 17-18'!$A$3:$A$465,'Combined Stats - Formula'!$A82,'Rodda Stats to 17-18'!T$3:T$465)</f>
        <v>0</v>
      </c>
      <c r="U82">
        <f>SUMIF('Rodda Stats to 17-18'!$A$3:$A$465,'Combined Stats - Formula'!$A82,'Rodda Stats to 17-18'!U$3:U$465)</f>
        <v>0</v>
      </c>
      <c r="V82">
        <f>SUMIF('Rodda Stats to 17-18'!$A$3:$A$465,'Combined Stats - Formula'!$A82,'Rodda Stats to 17-18'!V$3:V$465)</f>
        <v>0</v>
      </c>
    </row>
    <row r="83" spans="1:22" x14ac:dyDescent="0.25">
      <c r="A83" s="20" t="s">
        <v>632</v>
      </c>
      <c r="B83">
        <f>SUMIF('Rodda Stats to 17-18'!$A$3:$A$465,'Combined Stats - Formula'!$A83,'Rodda Stats to 17-18'!B$3:B$465)</f>
        <v>0</v>
      </c>
      <c r="C83">
        <f>SUMIF('Rodda Stats to 17-18'!$A$3:$A$465,'Combined Stats - Formula'!$A83,'Rodda Stats to 17-18'!C$3:C$465)</f>
        <v>142</v>
      </c>
      <c r="D83">
        <f>SUMIF('Rodda Stats to 17-18'!$A$3:$A$465,'Combined Stats - Formula'!$A83,'Rodda Stats to 17-18'!D$3:D$465)</f>
        <v>166</v>
      </c>
      <c r="E83">
        <f>SUMIF('Rodda Stats to 17-18'!$A$3:$A$465,'Combined Stats - Formula'!$A83,'Rodda Stats to 17-18'!E$3:E$465)</f>
        <v>3555</v>
      </c>
      <c r="F83">
        <f>SUMIF('Rodda Stats to 17-18'!$A$3:$A$465,'Combined Stats - Formula'!$A83,'Rodda Stats to 17-18'!F$3:F$465)</f>
        <v>16</v>
      </c>
      <c r="G83">
        <f>SUMIF('Rodda Stats to 17-18'!$A$3:$A$465,'Combined Stats - Formula'!$A83,'Rodda Stats to 17-18'!G$3:G$465)</f>
        <v>14</v>
      </c>
      <c r="H83">
        <f>SUMIF('Rodda Stats to 17-18'!$A$3:$A$465,'Combined Stats - Formula'!$A83,'Rodda Stats to 17-18'!H$3:H$465)</f>
        <v>2</v>
      </c>
      <c r="I83" s="23">
        <f>SUMIF('Rodda Stats to 17-18'!$A$3:$A$465,'Combined Stats - Formula'!$A83,'Rodda Stats to 17-18'!I$3:I$465)</f>
        <v>137</v>
      </c>
      <c r="J83">
        <f t="shared" si="4"/>
        <v>23.7</v>
      </c>
      <c r="K83">
        <f>SUMIF('Rodda Stats to 17-18'!$A$3:$A$465,'Combined Stats - Formula'!$A83,'Rodda Stats to 17-18'!K$3:K$465)</f>
        <v>0</v>
      </c>
      <c r="L83">
        <f>SUMIF('Rodda Stats to 17-18'!$A$3:$A$465,'Combined Stats - Formula'!$A83,'Rodda Stats to 17-18'!L$3:L$465)</f>
        <v>84</v>
      </c>
      <c r="M83">
        <f>SUMIF('Rodda Stats to 17-18'!$A$3:$A$465,'Combined Stats - Formula'!$A83,'Rodda Stats to 17-18'!M$3:M$465)</f>
        <v>1258</v>
      </c>
      <c r="N83">
        <f>SUMIF('Rodda Stats to 17-18'!$A$3:$A$465,'Combined Stats - Formula'!$A83,'Rodda Stats to 17-18'!N$3:N$465)</f>
        <v>2</v>
      </c>
      <c r="O83">
        <f>SUMIF('Rodda Stats to 17-18'!$A$3:$A$465,'Combined Stats - Formula'!$A83,'Rodda Stats to 17-18'!O$3:O$465)</f>
        <v>0</v>
      </c>
      <c r="P83">
        <f t="shared" si="5"/>
        <v>14.98</v>
      </c>
      <c r="Q83">
        <f t="shared" si="6"/>
        <v>0</v>
      </c>
      <c r="R83">
        <f t="shared" si="7"/>
        <v>0</v>
      </c>
      <c r="S83" s="23">
        <f>SUMIF('Rodda Stats to 17-18'!$A$3:$A$465,'Combined Stats - Formula'!$A83,'Rodda Stats to 17-18'!S$3:S$465)</f>
        <v>0</v>
      </c>
      <c r="T83">
        <f>SUMIF('Rodda Stats to 17-18'!$A$3:$A$465,'Combined Stats - Formula'!$A83,'Rodda Stats to 17-18'!T$3:T$465)</f>
        <v>55</v>
      </c>
      <c r="U83">
        <f>SUMIF('Rodda Stats to 17-18'!$A$3:$A$465,'Combined Stats - Formula'!$A83,'Rodda Stats to 17-18'!U$3:U$465)</f>
        <v>0</v>
      </c>
      <c r="V83">
        <f>SUMIF('Rodda Stats to 17-18'!$A$3:$A$465,'Combined Stats - Formula'!$A83,'Rodda Stats to 17-18'!V$3:V$465)</f>
        <v>0</v>
      </c>
    </row>
    <row r="84" spans="1:22" x14ac:dyDescent="0.25">
      <c r="A84" s="20" t="s">
        <v>633</v>
      </c>
      <c r="B84">
        <f>SUMIF('Rodda Stats to 17-18'!$A$3:$A$465,'Combined Stats - Formula'!$A84,'Rodda Stats to 17-18'!B$3:B$465)</f>
        <v>0</v>
      </c>
      <c r="C84">
        <f>SUMIF('Rodda Stats to 17-18'!$A$3:$A$465,'Combined Stats - Formula'!$A84,'Rodda Stats to 17-18'!C$3:C$465)</f>
        <v>55</v>
      </c>
      <c r="D84">
        <f>SUMIF('Rodda Stats to 17-18'!$A$3:$A$465,'Combined Stats - Formula'!$A84,'Rodda Stats to 17-18'!D$3:D$465)</f>
        <v>44</v>
      </c>
      <c r="E84">
        <f>SUMIF('Rodda Stats to 17-18'!$A$3:$A$465,'Combined Stats - Formula'!$A84,'Rodda Stats to 17-18'!E$3:E$465)</f>
        <v>423</v>
      </c>
      <c r="F84">
        <f>SUMIF('Rodda Stats to 17-18'!$A$3:$A$465,'Combined Stats - Formula'!$A84,'Rodda Stats to 17-18'!F$3:F$465)</f>
        <v>9</v>
      </c>
      <c r="G84">
        <f>SUMIF('Rodda Stats to 17-18'!$A$3:$A$465,'Combined Stats - Formula'!$A84,'Rodda Stats to 17-18'!G$3:G$465)</f>
        <v>1</v>
      </c>
      <c r="H84">
        <f>SUMIF('Rodda Stats to 17-18'!$A$3:$A$465,'Combined Stats - Formula'!$A84,'Rodda Stats to 17-18'!H$3:H$465)</f>
        <v>0</v>
      </c>
      <c r="I84" s="23">
        <f>SUMIF('Rodda Stats to 17-18'!$A$3:$A$465,'Combined Stats - Formula'!$A84,'Rodda Stats to 17-18'!I$3:I$465)</f>
        <v>63.1</v>
      </c>
      <c r="J84">
        <f t="shared" si="4"/>
        <v>12.09</v>
      </c>
      <c r="K84">
        <f>SUMIF('Rodda Stats to 17-18'!$A$3:$A$465,'Combined Stats - Formula'!$A84,'Rodda Stats to 17-18'!K$3:K$465)</f>
        <v>0</v>
      </c>
      <c r="L84">
        <f>SUMIF('Rodda Stats to 17-18'!$A$3:$A$465,'Combined Stats - Formula'!$A84,'Rodda Stats to 17-18'!L$3:L$465)</f>
        <v>76</v>
      </c>
      <c r="M84">
        <f>SUMIF('Rodda Stats to 17-18'!$A$3:$A$465,'Combined Stats - Formula'!$A84,'Rodda Stats to 17-18'!M$3:M$465)</f>
        <v>1210</v>
      </c>
      <c r="N84">
        <f>SUMIF('Rodda Stats to 17-18'!$A$3:$A$465,'Combined Stats - Formula'!$A84,'Rodda Stats to 17-18'!N$3:N$465)</f>
        <v>2</v>
      </c>
      <c r="O84">
        <f>SUMIF('Rodda Stats to 17-18'!$A$3:$A$465,'Combined Stats - Formula'!$A84,'Rodda Stats to 17-18'!O$3:O$465)</f>
        <v>0</v>
      </c>
      <c r="P84">
        <f t="shared" si="5"/>
        <v>15.92</v>
      </c>
      <c r="Q84">
        <f t="shared" si="6"/>
        <v>0</v>
      </c>
      <c r="R84">
        <f t="shared" si="7"/>
        <v>0</v>
      </c>
      <c r="S84" s="23">
        <f>SUMIF('Rodda Stats to 17-18'!$A$3:$A$465,'Combined Stats - Formula'!$A84,'Rodda Stats to 17-18'!S$3:S$465)</f>
        <v>0</v>
      </c>
      <c r="T84">
        <f>SUMIF('Rodda Stats to 17-18'!$A$3:$A$465,'Combined Stats - Formula'!$A84,'Rodda Stats to 17-18'!T$3:T$465)</f>
        <v>10</v>
      </c>
      <c r="U84">
        <f>SUMIF('Rodda Stats to 17-18'!$A$3:$A$465,'Combined Stats - Formula'!$A84,'Rodda Stats to 17-18'!U$3:U$465)</f>
        <v>0</v>
      </c>
      <c r="V84">
        <f>SUMIF('Rodda Stats to 17-18'!$A$3:$A$465,'Combined Stats - Formula'!$A84,'Rodda Stats to 17-18'!V$3:V$465)</f>
        <v>0</v>
      </c>
    </row>
    <row r="85" spans="1:22" x14ac:dyDescent="0.25">
      <c r="A85" s="20" t="s">
        <v>634</v>
      </c>
      <c r="B85">
        <f>SUMIF('Rodda Stats to 17-18'!$A$3:$A$465,'Combined Stats - Formula'!$A85,'Rodda Stats to 17-18'!B$3:B$465)</f>
        <v>0</v>
      </c>
      <c r="C85">
        <f>SUMIF('Rodda Stats to 17-18'!$A$3:$A$465,'Combined Stats - Formula'!$A85,'Rodda Stats to 17-18'!C$3:C$465)</f>
        <v>1</v>
      </c>
      <c r="D85">
        <f>SUMIF('Rodda Stats to 17-18'!$A$3:$A$465,'Combined Stats - Formula'!$A85,'Rodda Stats to 17-18'!D$3:D$465)</f>
        <v>1</v>
      </c>
      <c r="E85">
        <f>SUMIF('Rodda Stats to 17-18'!$A$3:$A$465,'Combined Stats - Formula'!$A85,'Rodda Stats to 17-18'!E$3:E$465)</f>
        <v>16</v>
      </c>
      <c r="F85">
        <f>SUMIF('Rodda Stats to 17-18'!$A$3:$A$465,'Combined Stats - Formula'!$A85,'Rodda Stats to 17-18'!F$3:F$465)</f>
        <v>0</v>
      </c>
      <c r="G85">
        <f>SUMIF('Rodda Stats to 17-18'!$A$3:$A$465,'Combined Stats - Formula'!$A85,'Rodda Stats to 17-18'!G$3:G$465)</f>
        <v>0</v>
      </c>
      <c r="H85">
        <f>SUMIF('Rodda Stats to 17-18'!$A$3:$A$465,'Combined Stats - Formula'!$A85,'Rodda Stats to 17-18'!H$3:H$465)</f>
        <v>0</v>
      </c>
      <c r="I85" s="23">
        <f>SUMIF('Rodda Stats to 17-18'!$A$3:$A$465,'Combined Stats - Formula'!$A85,'Rodda Stats to 17-18'!I$3:I$465)</f>
        <v>16</v>
      </c>
      <c r="J85">
        <f t="shared" si="4"/>
        <v>16</v>
      </c>
      <c r="K85">
        <f>SUMIF('Rodda Stats to 17-18'!$A$3:$A$465,'Combined Stats - Formula'!$A85,'Rodda Stats to 17-18'!K$3:K$465)</f>
        <v>0</v>
      </c>
      <c r="L85">
        <f>SUMIF('Rodda Stats to 17-18'!$A$3:$A$465,'Combined Stats - Formula'!$A85,'Rodda Stats to 17-18'!L$3:L$465)</f>
        <v>0</v>
      </c>
      <c r="M85">
        <f>SUMIF('Rodda Stats to 17-18'!$A$3:$A$465,'Combined Stats - Formula'!$A85,'Rodda Stats to 17-18'!M$3:M$465)</f>
        <v>0</v>
      </c>
      <c r="N85">
        <f>SUMIF('Rodda Stats to 17-18'!$A$3:$A$465,'Combined Stats - Formula'!$A85,'Rodda Stats to 17-18'!N$3:N$465)</f>
        <v>0</v>
      </c>
      <c r="O85">
        <f>SUMIF('Rodda Stats to 17-18'!$A$3:$A$465,'Combined Stats - Formula'!$A85,'Rodda Stats to 17-18'!O$3:O$465)</f>
        <v>0</v>
      </c>
      <c r="P85" t="str">
        <f t="shared" si="5"/>
        <v/>
      </c>
      <c r="Q85">
        <f t="shared" si="6"/>
        <v>0</v>
      </c>
      <c r="R85">
        <f t="shared" si="7"/>
        <v>0</v>
      </c>
      <c r="S85" s="23">
        <f>SUMIF('Rodda Stats to 17-18'!$A$3:$A$465,'Combined Stats - Formula'!$A85,'Rodda Stats to 17-18'!S$3:S$465)</f>
        <v>0</v>
      </c>
      <c r="T85">
        <f>SUMIF('Rodda Stats to 17-18'!$A$3:$A$465,'Combined Stats - Formula'!$A85,'Rodda Stats to 17-18'!T$3:T$465)</f>
        <v>0</v>
      </c>
      <c r="U85">
        <f>SUMIF('Rodda Stats to 17-18'!$A$3:$A$465,'Combined Stats - Formula'!$A85,'Rodda Stats to 17-18'!U$3:U$465)</f>
        <v>0</v>
      </c>
      <c r="V85">
        <f>SUMIF('Rodda Stats to 17-18'!$A$3:$A$465,'Combined Stats - Formula'!$A85,'Rodda Stats to 17-18'!V$3:V$465)</f>
        <v>0</v>
      </c>
    </row>
    <row r="86" spans="1:22" x14ac:dyDescent="0.25">
      <c r="A86" s="20" t="s">
        <v>635</v>
      </c>
      <c r="B86">
        <f>SUMIF('Rodda Stats to 17-18'!$A$3:$A$465,'Combined Stats - Formula'!$A86,'Rodda Stats to 17-18'!B$3:B$465)</f>
        <v>0</v>
      </c>
      <c r="C86">
        <f>SUMIF('Rodda Stats to 17-18'!$A$3:$A$465,'Combined Stats - Formula'!$A86,'Rodda Stats to 17-18'!C$3:C$465)</f>
        <v>12</v>
      </c>
      <c r="D86">
        <f>SUMIF('Rodda Stats to 17-18'!$A$3:$A$465,'Combined Stats - Formula'!$A86,'Rodda Stats to 17-18'!D$3:D$465)</f>
        <v>13</v>
      </c>
      <c r="E86">
        <f>SUMIF('Rodda Stats to 17-18'!$A$3:$A$465,'Combined Stats - Formula'!$A86,'Rodda Stats to 17-18'!E$3:E$465)</f>
        <v>162</v>
      </c>
      <c r="F86">
        <f>SUMIF('Rodda Stats to 17-18'!$A$3:$A$465,'Combined Stats - Formula'!$A86,'Rodda Stats to 17-18'!F$3:F$465)</f>
        <v>1</v>
      </c>
      <c r="G86">
        <f>SUMIF('Rodda Stats to 17-18'!$A$3:$A$465,'Combined Stats - Formula'!$A86,'Rodda Stats to 17-18'!G$3:G$465)</f>
        <v>0</v>
      </c>
      <c r="H86">
        <f>SUMIF('Rodda Stats to 17-18'!$A$3:$A$465,'Combined Stats - Formula'!$A86,'Rodda Stats to 17-18'!H$3:H$465)</f>
        <v>0</v>
      </c>
      <c r="I86" s="23">
        <f>SUMIF('Rodda Stats to 17-18'!$A$3:$A$465,'Combined Stats - Formula'!$A86,'Rodda Stats to 17-18'!I$3:I$465)</f>
        <v>35</v>
      </c>
      <c r="J86">
        <f t="shared" si="4"/>
        <v>13.5</v>
      </c>
      <c r="K86">
        <f>SUMIF('Rodda Stats to 17-18'!$A$3:$A$465,'Combined Stats - Formula'!$A86,'Rodda Stats to 17-18'!K$3:K$465)</f>
        <v>0</v>
      </c>
      <c r="L86">
        <f>SUMIF('Rodda Stats to 17-18'!$A$3:$A$465,'Combined Stats - Formula'!$A86,'Rodda Stats to 17-18'!L$3:L$465)</f>
        <v>1</v>
      </c>
      <c r="M86">
        <f>SUMIF('Rodda Stats to 17-18'!$A$3:$A$465,'Combined Stats - Formula'!$A86,'Rodda Stats to 17-18'!M$3:M$465)</f>
        <v>11</v>
      </c>
      <c r="N86">
        <f>SUMIF('Rodda Stats to 17-18'!$A$3:$A$465,'Combined Stats - Formula'!$A86,'Rodda Stats to 17-18'!N$3:N$465)</f>
        <v>0</v>
      </c>
      <c r="O86">
        <f>SUMIF('Rodda Stats to 17-18'!$A$3:$A$465,'Combined Stats - Formula'!$A86,'Rodda Stats to 17-18'!O$3:O$465)</f>
        <v>0</v>
      </c>
      <c r="P86">
        <f t="shared" si="5"/>
        <v>11</v>
      </c>
      <c r="Q86">
        <f t="shared" si="6"/>
        <v>0</v>
      </c>
      <c r="R86">
        <f t="shared" si="7"/>
        <v>0</v>
      </c>
      <c r="S86" s="23">
        <f>SUMIF('Rodda Stats to 17-18'!$A$3:$A$465,'Combined Stats - Formula'!$A86,'Rodda Stats to 17-18'!S$3:S$465)</f>
        <v>0</v>
      </c>
      <c r="T86">
        <f>SUMIF('Rodda Stats to 17-18'!$A$3:$A$465,'Combined Stats - Formula'!$A86,'Rodda Stats to 17-18'!T$3:T$465)</f>
        <v>11</v>
      </c>
      <c r="U86">
        <f>SUMIF('Rodda Stats to 17-18'!$A$3:$A$465,'Combined Stats - Formula'!$A86,'Rodda Stats to 17-18'!U$3:U$465)</f>
        <v>0</v>
      </c>
      <c r="V86">
        <f>SUMIF('Rodda Stats to 17-18'!$A$3:$A$465,'Combined Stats - Formula'!$A86,'Rodda Stats to 17-18'!V$3:V$465)</f>
        <v>2</v>
      </c>
    </row>
    <row r="87" spans="1:22" x14ac:dyDescent="0.25">
      <c r="A87" s="20" t="s">
        <v>636</v>
      </c>
      <c r="B87">
        <f>SUMIF('Rodda Stats to 17-18'!$A$3:$A$465,'Combined Stats - Formula'!$A87,'Rodda Stats to 17-18'!B$3:B$465)</f>
        <v>0</v>
      </c>
      <c r="C87">
        <f>SUMIF('Rodda Stats to 17-18'!$A$3:$A$465,'Combined Stats - Formula'!$A87,'Rodda Stats to 17-18'!C$3:C$465)</f>
        <v>42</v>
      </c>
      <c r="D87">
        <f>SUMIF('Rodda Stats to 17-18'!$A$3:$A$465,'Combined Stats - Formula'!$A87,'Rodda Stats to 17-18'!D$3:D$465)</f>
        <v>53</v>
      </c>
      <c r="E87">
        <f>SUMIF('Rodda Stats to 17-18'!$A$3:$A$465,'Combined Stats - Formula'!$A87,'Rodda Stats to 17-18'!E$3:E$465)</f>
        <v>788</v>
      </c>
      <c r="F87">
        <f>SUMIF('Rodda Stats to 17-18'!$A$3:$A$465,'Combined Stats - Formula'!$A87,'Rodda Stats to 17-18'!F$3:F$465)</f>
        <v>2</v>
      </c>
      <c r="G87">
        <f>SUMIF('Rodda Stats to 17-18'!$A$3:$A$465,'Combined Stats - Formula'!$A87,'Rodda Stats to 17-18'!G$3:G$465)</f>
        <v>3</v>
      </c>
      <c r="H87">
        <f>SUMIF('Rodda Stats to 17-18'!$A$3:$A$465,'Combined Stats - Formula'!$A87,'Rodda Stats to 17-18'!H$3:H$465)</f>
        <v>0</v>
      </c>
      <c r="I87" s="23">
        <f>SUMIF('Rodda Stats to 17-18'!$A$3:$A$465,'Combined Stats - Formula'!$A87,'Rodda Stats to 17-18'!I$3:I$465)</f>
        <v>62</v>
      </c>
      <c r="J87">
        <f t="shared" si="4"/>
        <v>15.45</v>
      </c>
      <c r="K87">
        <f>SUMIF('Rodda Stats to 17-18'!$A$3:$A$465,'Combined Stats - Formula'!$A87,'Rodda Stats to 17-18'!K$3:K$465)</f>
        <v>0</v>
      </c>
      <c r="L87">
        <f>SUMIF('Rodda Stats to 17-18'!$A$3:$A$465,'Combined Stats - Formula'!$A87,'Rodda Stats to 17-18'!L$3:L$465)</f>
        <v>0</v>
      </c>
      <c r="M87">
        <f>SUMIF('Rodda Stats to 17-18'!$A$3:$A$465,'Combined Stats - Formula'!$A87,'Rodda Stats to 17-18'!M$3:M$465)</f>
        <v>109</v>
      </c>
      <c r="N87">
        <f>SUMIF('Rodda Stats to 17-18'!$A$3:$A$465,'Combined Stats - Formula'!$A87,'Rodda Stats to 17-18'!N$3:N$465)</f>
        <v>0</v>
      </c>
      <c r="O87">
        <f>SUMIF('Rodda Stats to 17-18'!$A$3:$A$465,'Combined Stats - Formula'!$A87,'Rodda Stats to 17-18'!O$3:O$465)</f>
        <v>0</v>
      </c>
      <c r="P87" t="str">
        <f t="shared" si="5"/>
        <v/>
      </c>
      <c r="Q87">
        <f t="shared" si="6"/>
        <v>0</v>
      </c>
      <c r="R87">
        <f t="shared" si="7"/>
        <v>0</v>
      </c>
      <c r="S87" s="23">
        <f>SUMIF('Rodda Stats to 17-18'!$A$3:$A$465,'Combined Stats - Formula'!$A87,'Rodda Stats to 17-18'!S$3:S$465)</f>
        <v>0</v>
      </c>
      <c r="T87">
        <f>SUMIF('Rodda Stats to 17-18'!$A$3:$A$465,'Combined Stats - Formula'!$A87,'Rodda Stats to 17-18'!T$3:T$465)</f>
        <v>12</v>
      </c>
      <c r="U87">
        <f>SUMIF('Rodda Stats to 17-18'!$A$3:$A$465,'Combined Stats - Formula'!$A87,'Rodda Stats to 17-18'!U$3:U$465)</f>
        <v>0</v>
      </c>
      <c r="V87">
        <f>SUMIF('Rodda Stats to 17-18'!$A$3:$A$465,'Combined Stats - Formula'!$A87,'Rodda Stats to 17-18'!V$3:V$465)</f>
        <v>0</v>
      </c>
    </row>
    <row r="88" spans="1:22" x14ac:dyDescent="0.25">
      <c r="A88" s="20" t="s">
        <v>637</v>
      </c>
      <c r="B88">
        <f>SUMIF('Rodda Stats to 17-18'!$A$3:$A$465,'Combined Stats - Formula'!$A88,'Rodda Stats to 17-18'!B$3:B$465)</f>
        <v>0</v>
      </c>
      <c r="C88">
        <f>SUMIF('Rodda Stats to 17-18'!$A$3:$A$465,'Combined Stats - Formula'!$A88,'Rodda Stats to 17-18'!C$3:C$465)</f>
        <v>6</v>
      </c>
      <c r="D88">
        <f>SUMIF('Rodda Stats to 17-18'!$A$3:$A$465,'Combined Stats - Formula'!$A88,'Rodda Stats to 17-18'!D$3:D$465)</f>
        <v>7</v>
      </c>
      <c r="E88">
        <f>SUMIF('Rodda Stats to 17-18'!$A$3:$A$465,'Combined Stats - Formula'!$A88,'Rodda Stats to 17-18'!E$3:E$465)</f>
        <v>30</v>
      </c>
      <c r="F88">
        <f>SUMIF('Rodda Stats to 17-18'!$A$3:$A$465,'Combined Stats - Formula'!$A88,'Rodda Stats to 17-18'!F$3:F$465)</f>
        <v>1</v>
      </c>
      <c r="G88">
        <f>SUMIF('Rodda Stats to 17-18'!$A$3:$A$465,'Combined Stats - Formula'!$A88,'Rodda Stats to 17-18'!G$3:G$465)</f>
        <v>0</v>
      </c>
      <c r="H88">
        <f>SUMIF('Rodda Stats to 17-18'!$A$3:$A$465,'Combined Stats - Formula'!$A88,'Rodda Stats to 17-18'!H$3:H$465)</f>
        <v>0</v>
      </c>
      <c r="I88" s="23">
        <f>SUMIF('Rodda Stats to 17-18'!$A$3:$A$465,'Combined Stats - Formula'!$A88,'Rodda Stats to 17-18'!I$3:I$465)</f>
        <v>18</v>
      </c>
      <c r="J88">
        <f t="shared" si="4"/>
        <v>5</v>
      </c>
      <c r="K88">
        <f>SUMIF('Rodda Stats to 17-18'!$A$3:$A$465,'Combined Stats - Formula'!$A88,'Rodda Stats to 17-18'!K$3:K$465)</f>
        <v>0</v>
      </c>
      <c r="L88">
        <f>SUMIF('Rodda Stats to 17-18'!$A$3:$A$465,'Combined Stats - Formula'!$A88,'Rodda Stats to 17-18'!L$3:L$465)</f>
        <v>4</v>
      </c>
      <c r="M88">
        <f>SUMIF('Rodda Stats to 17-18'!$A$3:$A$465,'Combined Stats - Formula'!$A88,'Rodda Stats to 17-18'!M$3:M$465)</f>
        <v>85</v>
      </c>
      <c r="N88">
        <f>SUMIF('Rodda Stats to 17-18'!$A$3:$A$465,'Combined Stats - Formula'!$A88,'Rodda Stats to 17-18'!N$3:N$465)</f>
        <v>0</v>
      </c>
      <c r="O88">
        <f>SUMIF('Rodda Stats to 17-18'!$A$3:$A$465,'Combined Stats - Formula'!$A88,'Rodda Stats to 17-18'!O$3:O$465)</f>
        <v>0</v>
      </c>
      <c r="P88">
        <f t="shared" si="5"/>
        <v>21.25</v>
      </c>
      <c r="Q88">
        <f t="shared" si="6"/>
        <v>0</v>
      </c>
      <c r="R88">
        <f t="shared" si="7"/>
        <v>0</v>
      </c>
      <c r="S88" s="23">
        <f>SUMIF('Rodda Stats to 17-18'!$A$3:$A$465,'Combined Stats - Formula'!$A88,'Rodda Stats to 17-18'!S$3:S$465)</f>
        <v>0</v>
      </c>
      <c r="T88">
        <f>SUMIF('Rodda Stats to 17-18'!$A$3:$A$465,'Combined Stats - Formula'!$A88,'Rodda Stats to 17-18'!T$3:T$465)</f>
        <v>2</v>
      </c>
      <c r="U88">
        <f>SUMIF('Rodda Stats to 17-18'!$A$3:$A$465,'Combined Stats - Formula'!$A88,'Rodda Stats to 17-18'!U$3:U$465)</f>
        <v>0</v>
      </c>
      <c r="V88">
        <f>SUMIF('Rodda Stats to 17-18'!$A$3:$A$465,'Combined Stats - Formula'!$A88,'Rodda Stats to 17-18'!V$3:V$465)</f>
        <v>0</v>
      </c>
    </row>
    <row r="89" spans="1:22" x14ac:dyDescent="0.25">
      <c r="A89" s="20" t="s">
        <v>638</v>
      </c>
      <c r="B89">
        <f>SUMIF('Rodda Stats to 17-18'!$A$3:$A$465,'Combined Stats - Formula'!$A89,'Rodda Stats to 17-18'!B$3:B$465)</f>
        <v>0</v>
      </c>
      <c r="C89">
        <f>SUMIF('Rodda Stats to 17-18'!$A$3:$A$465,'Combined Stats - Formula'!$A89,'Rodda Stats to 17-18'!C$3:C$465)</f>
        <v>28</v>
      </c>
      <c r="D89">
        <f>SUMIF('Rodda Stats to 17-18'!$A$3:$A$465,'Combined Stats - Formula'!$A89,'Rodda Stats to 17-18'!D$3:D$465)</f>
        <v>34</v>
      </c>
      <c r="E89">
        <f>SUMIF('Rodda Stats to 17-18'!$A$3:$A$465,'Combined Stats - Formula'!$A89,'Rodda Stats to 17-18'!E$3:E$465)</f>
        <v>310</v>
      </c>
      <c r="F89">
        <f>SUMIF('Rodda Stats to 17-18'!$A$3:$A$465,'Combined Stats - Formula'!$A89,'Rodda Stats to 17-18'!F$3:F$465)</f>
        <v>2</v>
      </c>
      <c r="G89">
        <f>SUMIF('Rodda Stats to 17-18'!$A$3:$A$465,'Combined Stats - Formula'!$A89,'Rodda Stats to 17-18'!G$3:G$465)</f>
        <v>0</v>
      </c>
      <c r="H89">
        <f>SUMIF('Rodda Stats to 17-18'!$A$3:$A$465,'Combined Stats - Formula'!$A89,'Rodda Stats to 17-18'!H$3:H$465)</f>
        <v>0</v>
      </c>
      <c r="I89" s="23">
        <f>SUMIF('Rodda Stats to 17-18'!$A$3:$A$465,'Combined Stats - Formula'!$A89,'Rodda Stats to 17-18'!I$3:I$465)</f>
        <v>36</v>
      </c>
      <c r="J89">
        <f t="shared" si="4"/>
        <v>9.69</v>
      </c>
      <c r="K89">
        <f>SUMIF('Rodda Stats to 17-18'!$A$3:$A$465,'Combined Stats - Formula'!$A89,'Rodda Stats to 17-18'!K$3:K$465)</f>
        <v>0</v>
      </c>
      <c r="L89">
        <f>SUMIF('Rodda Stats to 17-18'!$A$3:$A$465,'Combined Stats - Formula'!$A89,'Rodda Stats to 17-18'!L$3:L$465)</f>
        <v>83</v>
      </c>
      <c r="M89">
        <f>SUMIF('Rodda Stats to 17-18'!$A$3:$A$465,'Combined Stats - Formula'!$A89,'Rodda Stats to 17-18'!M$3:M$465)</f>
        <v>870</v>
      </c>
      <c r="N89">
        <f>SUMIF('Rodda Stats to 17-18'!$A$3:$A$465,'Combined Stats - Formula'!$A89,'Rodda Stats to 17-18'!N$3:N$465)</f>
        <v>3</v>
      </c>
      <c r="O89">
        <f>SUMIF('Rodda Stats to 17-18'!$A$3:$A$465,'Combined Stats - Formula'!$A89,'Rodda Stats to 17-18'!O$3:O$465)</f>
        <v>1</v>
      </c>
      <c r="P89">
        <f t="shared" si="5"/>
        <v>10.48</v>
      </c>
      <c r="Q89">
        <f t="shared" si="6"/>
        <v>0</v>
      </c>
      <c r="R89">
        <f t="shared" si="7"/>
        <v>0</v>
      </c>
      <c r="S89" s="23">
        <f>SUMIF('Rodda Stats to 17-18'!$A$3:$A$465,'Combined Stats - Formula'!$A89,'Rodda Stats to 17-18'!S$3:S$465)</f>
        <v>0</v>
      </c>
      <c r="T89">
        <f>SUMIF('Rodda Stats to 17-18'!$A$3:$A$465,'Combined Stats - Formula'!$A89,'Rodda Stats to 17-18'!T$3:T$465)</f>
        <v>6</v>
      </c>
      <c r="U89">
        <f>SUMIF('Rodda Stats to 17-18'!$A$3:$A$465,'Combined Stats - Formula'!$A89,'Rodda Stats to 17-18'!U$3:U$465)</f>
        <v>0</v>
      </c>
      <c r="V89">
        <f>SUMIF('Rodda Stats to 17-18'!$A$3:$A$465,'Combined Stats - Formula'!$A89,'Rodda Stats to 17-18'!V$3:V$465)</f>
        <v>0</v>
      </c>
    </row>
    <row r="90" spans="1:22" x14ac:dyDescent="0.25">
      <c r="A90" s="20" t="s">
        <v>639</v>
      </c>
      <c r="B90">
        <f>SUMIF('Rodda Stats to 17-18'!$A$3:$A$465,'Combined Stats - Formula'!$A90,'Rodda Stats to 17-18'!B$3:B$465)</f>
        <v>0</v>
      </c>
      <c r="C90">
        <f>SUMIF('Rodda Stats to 17-18'!$A$3:$A$465,'Combined Stats - Formula'!$A90,'Rodda Stats to 17-18'!C$3:C$465)</f>
        <v>14</v>
      </c>
      <c r="D90">
        <f>SUMIF('Rodda Stats to 17-18'!$A$3:$A$465,'Combined Stats - Formula'!$A90,'Rodda Stats to 17-18'!D$3:D$465)</f>
        <v>15</v>
      </c>
      <c r="E90">
        <f>SUMIF('Rodda Stats to 17-18'!$A$3:$A$465,'Combined Stats - Formula'!$A90,'Rodda Stats to 17-18'!E$3:E$465)</f>
        <v>388</v>
      </c>
      <c r="F90">
        <f>SUMIF('Rodda Stats to 17-18'!$A$3:$A$465,'Combined Stats - Formula'!$A90,'Rodda Stats to 17-18'!F$3:F$465)</f>
        <v>0</v>
      </c>
      <c r="G90">
        <f>SUMIF('Rodda Stats to 17-18'!$A$3:$A$465,'Combined Stats - Formula'!$A90,'Rodda Stats to 17-18'!G$3:G$465)</f>
        <v>2</v>
      </c>
      <c r="H90">
        <f>SUMIF('Rodda Stats to 17-18'!$A$3:$A$465,'Combined Stats - Formula'!$A90,'Rodda Stats to 17-18'!H$3:H$465)</f>
        <v>0</v>
      </c>
      <c r="I90" s="23">
        <f>SUMIF('Rodda Stats to 17-18'!$A$3:$A$465,'Combined Stats - Formula'!$A90,'Rodda Stats to 17-18'!I$3:I$465)</f>
        <v>86</v>
      </c>
      <c r="J90">
        <f t="shared" si="4"/>
        <v>25.87</v>
      </c>
      <c r="K90">
        <f>SUMIF('Rodda Stats to 17-18'!$A$3:$A$465,'Combined Stats - Formula'!$A90,'Rodda Stats to 17-18'!K$3:K$465)</f>
        <v>0</v>
      </c>
      <c r="L90">
        <f>SUMIF('Rodda Stats to 17-18'!$A$3:$A$465,'Combined Stats - Formula'!$A90,'Rodda Stats to 17-18'!L$3:L$465)</f>
        <v>3</v>
      </c>
      <c r="M90">
        <f>SUMIF('Rodda Stats to 17-18'!$A$3:$A$465,'Combined Stats - Formula'!$A90,'Rodda Stats to 17-18'!M$3:M$465)</f>
        <v>191</v>
      </c>
      <c r="N90">
        <f>SUMIF('Rodda Stats to 17-18'!$A$3:$A$465,'Combined Stats - Formula'!$A90,'Rodda Stats to 17-18'!N$3:N$465)</f>
        <v>0</v>
      </c>
      <c r="O90">
        <f>SUMIF('Rodda Stats to 17-18'!$A$3:$A$465,'Combined Stats - Formula'!$A90,'Rodda Stats to 17-18'!O$3:O$465)</f>
        <v>0</v>
      </c>
      <c r="P90">
        <f t="shared" si="5"/>
        <v>63.67</v>
      </c>
      <c r="Q90">
        <f t="shared" si="6"/>
        <v>0</v>
      </c>
      <c r="R90">
        <f t="shared" si="7"/>
        <v>0</v>
      </c>
      <c r="S90" s="23">
        <f>SUMIF('Rodda Stats to 17-18'!$A$3:$A$465,'Combined Stats - Formula'!$A90,'Rodda Stats to 17-18'!S$3:S$465)</f>
        <v>0</v>
      </c>
      <c r="T90">
        <f>SUMIF('Rodda Stats to 17-18'!$A$3:$A$465,'Combined Stats - Formula'!$A90,'Rodda Stats to 17-18'!T$3:T$465)</f>
        <v>3</v>
      </c>
      <c r="U90">
        <f>SUMIF('Rodda Stats to 17-18'!$A$3:$A$465,'Combined Stats - Formula'!$A90,'Rodda Stats to 17-18'!U$3:U$465)</f>
        <v>0</v>
      </c>
      <c r="V90">
        <f>SUMIF('Rodda Stats to 17-18'!$A$3:$A$465,'Combined Stats - Formula'!$A90,'Rodda Stats to 17-18'!V$3:V$465)</f>
        <v>0</v>
      </c>
    </row>
    <row r="91" spans="1:22" x14ac:dyDescent="0.25">
      <c r="A91" s="20" t="s">
        <v>640</v>
      </c>
      <c r="B91">
        <f>SUMIF('Rodda Stats to 17-18'!$A$3:$A$465,'Combined Stats - Formula'!$A91,'Rodda Stats to 17-18'!B$3:B$465)</f>
        <v>0</v>
      </c>
      <c r="C91">
        <f>SUMIF('Rodda Stats to 17-18'!$A$3:$A$465,'Combined Stats - Formula'!$A91,'Rodda Stats to 17-18'!C$3:C$465)</f>
        <v>10</v>
      </c>
      <c r="D91">
        <f>SUMIF('Rodda Stats to 17-18'!$A$3:$A$465,'Combined Stats - Formula'!$A91,'Rodda Stats to 17-18'!D$3:D$465)</f>
        <v>11</v>
      </c>
      <c r="E91">
        <f>SUMIF('Rodda Stats to 17-18'!$A$3:$A$465,'Combined Stats - Formula'!$A91,'Rodda Stats to 17-18'!E$3:E$465)</f>
        <v>175</v>
      </c>
      <c r="F91">
        <f>SUMIF('Rodda Stats to 17-18'!$A$3:$A$465,'Combined Stats - Formula'!$A91,'Rodda Stats to 17-18'!F$3:F$465)</f>
        <v>1</v>
      </c>
      <c r="G91">
        <f>SUMIF('Rodda Stats to 17-18'!$A$3:$A$465,'Combined Stats - Formula'!$A91,'Rodda Stats to 17-18'!G$3:G$465)</f>
        <v>0</v>
      </c>
      <c r="H91">
        <f>SUMIF('Rodda Stats to 17-18'!$A$3:$A$465,'Combined Stats - Formula'!$A91,'Rodda Stats to 17-18'!H$3:H$465)</f>
        <v>0</v>
      </c>
      <c r="I91" s="23">
        <f>SUMIF('Rodda Stats to 17-18'!$A$3:$A$465,'Combined Stats - Formula'!$A91,'Rodda Stats to 17-18'!I$3:I$465)</f>
        <v>33</v>
      </c>
      <c r="J91">
        <f t="shared" si="4"/>
        <v>17.5</v>
      </c>
      <c r="K91">
        <f>SUMIF('Rodda Stats to 17-18'!$A$3:$A$465,'Combined Stats - Formula'!$A91,'Rodda Stats to 17-18'!K$3:K$465)</f>
        <v>0</v>
      </c>
      <c r="L91">
        <f>SUMIF('Rodda Stats to 17-18'!$A$3:$A$465,'Combined Stats - Formula'!$A91,'Rodda Stats to 17-18'!L$3:L$465)</f>
        <v>31</v>
      </c>
      <c r="M91">
        <f>SUMIF('Rodda Stats to 17-18'!$A$3:$A$465,'Combined Stats - Formula'!$A91,'Rodda Stats to 17-18'!M$3:M$465)</f>
        <v>524</v>
      </c>
      <c r="N91">
        <f>SUMIF('Rodda Stats to 17-18'!$A$3:$A$465,'Combined Stats - Formula'!$A91,'Rodda Stats to 17-18'!N$3:N$465)</f>
        <v>1</v>
      </c>
      <c r="O91">
        <f>SUMIF('Rodda Stats to 17-18'!$A$3:$A$465,'Combined Stats - Formula'!$A91,'Rodda Stats to 17-18'!O$3:O$465)</f>
        <v>0</v>
      </c>
      <c r="P91">
        <f t="shared" si="5"/>
        <v>16.899999999999999</v>
      </c>
      <c r="Q91">
        <f t="shared" si="6"/>
        <v>0</v>
      </c>
      <c r="R91">
        <f t="shared" si="7"/>
        <v>0</v>
      </c>
      <c r="S91" s="23">
        <f>SUMIF('Rodda Stats to 17-18'!$A$3:$A$465,'Combined Stats - Formula'!$A91,'Rodda Stats to 17-18'!S$3:S$465)</f>
        <v>0</v>
      </c>
      <c r="T91">
        <f>SUMIF('Rodda Stats to 17-18'!$A$3:$A$465,'Combined Stats - Formula'!$A91,'Rodda Stats to 17-18'!T$3:T$465)</f>
        <v>5</v>
      </c>
      <c r="U91">
        <f>SUMIF('Rodda Stats to 17-18'!$A$3:$A$465,'Combined Stats - Formula'!$A91,'Rodda Stats to 17-18'!U$3:U$465)</f>
        <v>0</v>
      </c>
      <c r="V91">
        <f>SUMIF('Rodda Stats to 17-18'!$A$3:$A$465,'Combined Stats - Formula'!$A91,'Rodda Stats to 17-18'!V$3:V$465)</f>
        <v>0</v>
      </c>
    </row>
    <row r="92" spans="1:22" x14ac:dyDescent="0.25">
      <c r="A92" s="20" t="s">
        <v>641</v>
      </c>
      <c r="B92">
        <f>SUMIF('Rodda Stats to 17-18'!$A$3:$A$465,'Combined Stats - Formula'!$A92,'Rodda Stats to 17-18'!B$3:B$465)</f>
        <v>0</v>
      </c>
      <c r="C92">
        <f>SUMIF('Rodda Stats to 17-18'!$A$3:$A$465,'Combined Stats - Formula'!$A92,'Rodda Stats to 17-18'!C$3:C$465)</f>
        <v>29</v>
      </c>
      <c r="D92">
        <f>SUMIF('Rodda Stats to 17-18'!$A$3:$A$465,'Combined Stats - Formula'!$A92,'Rodda Stats to 17-18'!D$3:D$465)</f>
        <v>33</v>
      </c>
      <c r="E92">
        <f>SUMIF('Rodda Stats to 17-18'!$A$3:$A$465,'Combined Stats - Formula'!$A92,'Rodda Stats to 17-18'!E$3:E$465)</f>
        <v>297</v>
      </c>
      <c r="F92">
        <f>SUMIF('Rodda Stats to 17-18'!$A$3:$A$465,'Combined Stats - Formula'!$A92,'Rodda Stats to 17-18'!F$3:F$465)</f>
        <v>4</v>
      </c>
      <c r="G92">
        <f>SUMIF('Rodda Stats to 17-18'!$A$3:$A$465,'Combined Stats - Formula'!$A92,'Rodda Stats to 17-18'!G$3:G$465)</f>
        <v>1</v>
      </c>
      <c r="H92">
        <f>SUMIF('Rodda Stats to 17-18'!$A$3:$A$465,'Combined Stats - Formula'!$A92,'Rodda Stats to 17-18'!H$3:H$465)</f>
        <v>0</v>
      </c>
      <c r="I92" s="23">
        <f>SUMIF('Rodda Stats to 17-18'!$A$3:$A$465,'Combined Stats - Formula'!$A92,'Rodda Stats to 17-18'!I$3:I$465)</f>
        <v>71</v>
      </c>
      <c r="J92">
        <f t="shared" si="4"/>
        <v>10.24</v>
      </c>
      <c r="K92">
        <f>SUMIF('Rodda Stats to 17-18'!$A$3:$A$465,'Combined Stats - Formula'!$A92,'Rodda Stats to 17-18'!K$3:K$465)</f>
        <v>0</v>
      </c>
      <c r="L92">
        <f>SUMIF('Rodda Stats to 17-18'!$A$3:$A$465,'Combined Stats - Formula'!$A92,'Rodda Stats to 17-18'!L$3:L$465)</f>
        <v>23</v>
      </c>
      <c r="M92">
        <f>SUMIF('Rodda Stats to 17-18'!$A$3:$A$465,'Combined Stats - Formula'!$A92,'Rodda Stats to 17-18'!M$3:M$465)</f>
        <v>815</v>
      </c>
      <c r="N92">
        <f>SUMIF('Rodda Stats to 17-18'!$A$3:$A$465,'Combined Stats - Formula'!$A92,'Rodda Stats to 17-18'!N$3:N$465)</f>
        <v>1</v>
      </c>
      <c r="O92">
        <f>SUMIF('Rodda Stats to 17-18'!$A$3:$A$465,'Combined Stats - Formula'!$A92,'Rodda Stats to 17-18'!O$3:O$465)</f>
        <v>0</v>
      </c>
      <c r="P92">
        <f t="shared" si="5"/>
        <v>35.43</v>
      </c>
      <c r="Q92">
        <f t="shared" si="6"/>
        <v>0</v>
      </c>
      <c r="R92">
        <f t="shared" si="7"/>
        <v>0</v>
      </c>
      <c r="S92" s="23">
        <f>SUMIF('Rodda Stats to 17-18'!$A$3:$A$465,'Combined Stats - Formula'!$A92,'Rodda Stats to 17-18'!S$3:S$465)</f>
        <v>0</v>
      </c>
      <c r="T92">
        <f>SUMIF('Rodda Stats to 17-18'!$A$3:$A$465,'Combined Stats - Formula'!$A92,'Rodda Stats to 17-18'!T$3:T$465)</f>
        <v>4</v>
      </c>
      <c r="U92">
        <f>SUMIF('Rodda Stats to 17-18'!$A$3:$A$465,'Combined Stats - Formula'!$A92,'Rodda Stats to 17-18'!U$3:U$465)</f>
        <v>0</v>
      </c>
      <c r="V92">
        <f>SUMIF('Rodda Stats to 17-18'!$A$3:$A$465,'Combined Stats - Formula'!$A92,'Rodda Stats to 17-18'!V$3:V$465)</f>
        <v>0</v>
      </c>
    </row>
    <row r="93" spans="1:22" x14ac:dyDescent="0.25">
      <c r="A93" s="20" t="s">
        <v>642</v>
      </c>
      <c r="B93">
        <f>SUMIF('Rodda Stats to 17-18'!$A$3:$A$465,'Combined Stats - Formula'!$A93,'Rodda Stats to 17-18'!B$3:B$465)</f>
        <v>0</v>
      </c>
      <c r="C93">
        <f>SUMIF('Rodda Stats to 17-18'!$A$3:$A$465,'Combined Stats - Formula'!$A93,'Rodda Stats to 17-18'!C$3:C$465)</f>
        <v>4</v>
      </c>
      <c r="D93">
        <f>SUMIF('Rodda Stats to 17-18'!$A$3:$A$465,'Combined Stats - Formula'!$A93,'Rodda Stats to 17-18'!D$3:D$465)</f>
        <v>5</v>
      </c>
      <c r="E93">
        <f>SUMIF('Rodda Stats to 17-18'!$A$3:$A$465,'Combined Stats - Formula'!$A93,'Rodda Stats to 17-18'!E$3:E$465)</f>
        <v>17</v>
      </c>
      <c r="F93">
        <f>SUMIF('Rodda Stats to 17-18'!$A$3:$A$465,'Combined Stats - Formula'!$A93,'Rodda Stats to 17-18'!F$3:F$465)</f>
        <v>2</v>
      </c>
      <c r="G93">
        <f>SUMIF('Rodda Stats to 17-18'!$A$3:$A$465,'Combined Stats - Formula'!$A93,'Rodda Stats to 17-18'!G$3:G$465)</f>
        <v>0</v>
      </c>
      <c r="H93">
        <f>SUMIF('Rodda Stats to 17-18'!$A$3:$A$465,'Combined Stats - Formula'!$A93,'Rodda Stats to 17-18'!H$3:H$465)</f>
        <v>0</v>
      </c>
      <c r="I93" s="23">
        <f>SUMIF('Rodda Stats to 17-18'!$A$3:$A$465,'Combined Stats - Formula'!$A93,'Rodda Stats to 17-18'!I$3:I$465)</f>
        <v>12.1</v>
      </c>
      <c r="J93">
        <f t="shared" si="4"/>
        <v>5.67</v>
      </c>
      <c r="K93">
        <f>SUMIF('Rodda Stats to 17-18'!$A$3:$A$465,'Combined Stats - Formula'!$A93,'Rodda Stats to 17-18'!K$3:K$465)</f>
        <v>0</v>
      </c>
      <c r="L93">
        <f>SUMIF('Rodda Stats to 17-18'!$A$3:$A$465,'Combined Stats - Formula'!$A93,'Rodda Stats to 17-18'!L$3:L$465)</f>
        <v>0</v>
      </c>
      <c r="M93">
        <f>SUMIF('Rodda Stats to 17-18'!$A$3:$A$465,'Combined Stats - Formula'!$A93,'Rodda Stats to 17-18'!M$3:M$465)</f>
        <v>0</v>
      </c>
      <c r="N93">
        <f>SUMIF('Rodda Stats to 17-18'!$A$3:$A$465,'Combined Stats - Formula'!$A93,'Rodda Stats to 17-18'!N$3:N$465)</f>
        <v>0</v>
      </c>
      <c r="O93">
        <f>SUMIF('Rodda Stats to 17-18'!$A$3:$A$465,'Combined Stats - Formula'!$A93,'Rodda Stats to 17-18'!O$3:O$465)</f>
        <v>0</v>
      </c>
      <c r="P93" t="str">
        <f t="shared" si="5"/>
        <v/>
      </c>
      <c r="Q93">
        <f t="shared" si="6"/>
        <v>0</v>
      </c>
      <c r="R93">
        <f t="shared" si="7"/>
        <v>0</v>
      </c>
      <c r="S93" s="23">
        <f>SUMIF('Rodda Stats to 17-18'!$A$3:$A$465,'Combined Stats - Formula'!$A93,'Rodda Stats to 17-18'!S$3:S$465)</f>
        <v>0</v>
      </c>
      <c r="T93">
        <f>SUMIF('Rodda Stats to 17-18'!$A$3:$A$465,'Combined Stats - Formula'!$A93,'Rodda Stats to 17-18'!T$3:T$465)</f>
        <v>0</v>
      </c>
      <c r="U93">
        <f>SUMIF('Rodda Stats to 17-18'!$A$3:$A$465,'Combined Stats - Formula'!$A93,'Rodda Stats to 17-18'!U$3:U$465)</f>
        <v>0</v>
      </c>
      <c r="V93">
        <f>SUMIF('Rodda Stats to 17-18'!$A$3:$A$465,'Combined Stats - Formula'!$A93,'Rodda Stats to 17-18'!V$3:V$465)</f>
        <v>0</v>
      </c>
    </row>
    <row r="94" spans="1:22" x14ac:dyDescent="0.25">
      <c r="A94" s="20" t="s">
        <v>643</v>
      </c>
      <c r="B94">
        <f>SUMIF('Rodda Stats to 17-18'!$A$3:$A$465,'Combined Stats - Formula'!$A94,'Rodda Stats to 17-18'!B$3:B$465)</f>
        <v>0</v>
      </c>
      <c r="C94">
        <f>SUMIF('Rodda Stats to 17-18'!$A$3:$A$465,'Combined Stats - Formula'!$A94,'Rodda Stats to 17-18'!C$3:C$465)</f>
        <v>2</v>
      </c>
      <c r="D94">
        <f>SUMIF('Rodda Stats to 17-18'!$A$3:$A$465,'Combined Stats - Formula'!$A94,'Rodda Stats to 17-18'!D$3:D$465)</f>
        <v>2</v>
      </c>
      <c r="E94">
        <f>SUMIF('Rodda Stats to 17-18'!$A$3:$A$465,'Combined Stats - Formula'!$A94,'Rodda Stats to 17-18'!E$3:E$465)</f>
        <v>7</v>
      </c>
      <c r="F94">
        <f>SUMIF('Rodda Stats to 17-18'!$A$3:$A$465,'Combined Stats - Formula'!$A94,'Rodda Stats to 17-18'!F$3:F$465)</f>
        <v>0</v>
      </c>
      <c r="G94">
        <f>SUMIF('Rodda Stats to 17-18'!$A$3:$A$465,'Combined Stats - Formula'!$A94,'Rodda Stats to 17-18'!G$3:G$465)</f>
        <v>0</v>
      </c>
      <c r="H94">
        <f>SUMIF('Rodda Stats to 17-18'!$A$3:$A$465,'Combined Stats - Formula'!$A94,'Rodda Stats to 17-18'!H$3:H$465)</f>
        <v>0</v>
      </c>
      <c r="I94" s="23">
        <f>SUMIF('Rodda Stats to 17-18'!$A$3:$A$465,'Combined Stats - Formula'!$A94,'Rodda Stats to 17-18'!I$3:I$465)</f>
        <v>7</v>
      </c>
      <c r="J94">
        <f t="shared" si="4"/>
        <v>3.5</v>
      </c>
      <c r="K94">
        <f>SUMIF('Rodda Stats to 17-18'!$A$3:$A$465,'Combined Stats - Formula'!$A94,'Rodda Stats to 17-18'!K$3:K$465)</f>
        <v>0</v>
      </c>
      <c r="L94">
        <f>SUMIF('Rodda Stats to 17-18'!$A$3:$A$465,'Combined Stats - Formula'!$A94,'Rodda Stats to 17-18'!L$3:L$465)</f>
        <v>2</v>
      </c>
      <c r="M94">
        <f>SUMIF('Rodda Stats to 17-18'!$A$3:$A$465,'Combined Stats - Formula'!$A94,'Rodda Stats to 17-18'!M$3:M$465)</f>
        <v>21</v>
      </c>
      <c r="N94">
        <f>SUMIF('Rodda Stats to 17-18'!$A$3:$A$465,'Combined Stats - Formula'!$A94,'Rodda Stats to 17-18'!N$3:N$465)</f>
        <v>0</v>
      </c>
      <c r="O94">
        <f>SUMIF('Rodda Stats to 17-18'!$A$3:$A$465,'Combined Stats - Formula'!$A94,'Rodda Stats to 17-18'!O$3:O$465)</f>
        <v>0</v>
      </c>
      <c r="P94">
        <f t="shared" si="5"/>
        <v>10.5</v>
      </c>
      <c r="Q94">
        <f t="shared" si="6"/>
        <v>0</v>
      </c>
      <c r="R94">
        <f t="shared" si="7"/>
        <v>0</v>
      </c>
      <c r="S94" s="23">
        <f>SUMIF('Rodda Stats to 17-18'!$A$3:$A$465,'Combined Stats - Formula'!$A94,'Rodda Stats to 17-18'!S$3:S$465)</f>
        <v>0</v>
      </c>
      <c r="T94">
        <f>SUMIF('Rodda Stats to 17-18'!$A$3:$A$465,'Combined Stats - Formula'!$A94,'Rodda Stats to 17-18'!T$3:T$465)</f>
        <v>0</v>
      </c>
      <c r="U94">
        <f>SUMIF('Rodda Stats to 17-18'!$A$3:$A$465,'Combined Stats - Formula'!$A94,'Rodda Stats to 17-18'!U$3:U$465)</f>
        <v>0</v>
      </c>
      <c r="V94">
        <f>SUMIF('Rodda Stats to 17-18'!$A$3:$A$465,'Combined Stats - Formula'!$A94,'Rodda Stats to 17-18'!V$3:V$465)</f>
        <v>0</v>
      </c>
    </row>
    <row r="95" spans="1:22" x14ac:dyDescent="0.25">
      <c r="A95" s="20" t="s">
        <v>644</v>
      </c>
      <c r="B95">
        <f>SUMIF('Rodda Stats to 17-18'!$A$3:$A$465,'Combined Stats - Formula'!$A95,'Rodda Stats to 17-18'!B$3:B$465)</f>
        <v>0</v>
      </c>
      <c r="C95">
        <f>SUMIF('Rodda Stats to 17-18'!$A$3:$A$465,'Combined Stats - Formula'!$A95,'Rodda Stats to 17-18'!C$3:C$465)</f>
        <v>17</v>
      </c>
      <c r="D95">
        <f>SUMIF('Rodda Stats to 17-18'!$A$3:$A$465,'Combined Stats - Formula'!$A95,'Rodda Stats to 17-18'!D$3:D$465)</f>
        <v>24</v>
      </c>
      <c r="E95">
        <f>SUMIF('Rodda Stats to 17-18'!$A$3:$A$465,'Combined Stats - Formula'!$A95,'Rodda Stats to 17-18'!E$3:E$465)</f>
        <v>216</v>
      </c>
      <c r="F95">
        <f>SUMIF('Rodda Stats to 17-18'!$A$3:$A$465,'Combined Stats - Formula'!$A95,'Rodda Stats to 17-18'!F$3:F$465)</f>
        <v>1</v>
      </c>
      <c r="G95">
        <f>SUMIF('Rodda Stats to 17-18'!$A$3:$A$465,'Combined Stats - Formula'!$A95,'Rodda Stats to 17-18'!G$3:G$465)</f>
        <v>0</v>
      </c>
      <c r="H95">
        <f>SUMIF('Rodda Stats to 17-18'!$A$3:$A$465,'Combined Stats - Formula'!$A95,'Rodda Stats to 17-18'!H$3:H$465)</f>
        <v>0</v>
      </c>
      <c r="I95" s="23">
        <f>SUMIF('Rodda Stats to 17-18'!$A$3:$A$465,'Combined Stats - Formula'!$A95,'Rodda Stats to 17-18'!I$3:I$465)</f>
        <v>42.1</v>
      </c>
      <c r="J95">
        <f t="shared" si="4"/>
        <v>9.39</v>
      </c>
      <c r="K95">
        <f>SUMIF('Rodda Stats to 17-18'!$A$3:$A$465,'Combined Stats - Formula'!$A95,'Rodda Stats to 17-18'!K$3:K$465)</f>
        <v>0</v>
      </c>
      <c r="L95">
        <f>SUMIF('Rodda Stats to 17-18'!$A$3:$A$465,'Combined Stats - Formula'!$A95,'Rodda Stats to 17-18'!L$3:L$465)</f>
        <v>0</v>
      </c>
      <c r="M95">
        <f>SUMIF('Rodda Stats to 17-18'!$A$3:$A$465,'Combined Stats - Formula'!$A95,'Rodda Stats to 17-18'!M$3:M$465)</f>
        <v>0</v>
      </c>
      <c r="N95">
        <f>SUMIF('Rodda Stats to 17-18'!$A$3:$A$465,'Combined Stats - Formula'!$A95,'Rodda Stats to 17-18'!N$3:N$465)</f>
        <v>0</v>
      </c>
      <c r="O95">
        <f>SUMIF('Rodda Stats to 17-18'!$A$3:$A$465,'Combined Stats - Formula'!$A95,'Rodda Stats to 17-18'!O$3:O$465)</f>
        <v>0</v>
      </c>
      <c r="P95" t="str">
        <f t="shared" si="5"/>
        <v/>
      </c>
      <c r="Q95">
        <f t="shared" si="6"/>
        <v>0</v>
      </c>
      <c r="R95">
        <f t="shared" si="7"/>
        <v>0</v>
      </c>
      <c r="S95" s="23">
        <f>SUMIF('Rodda Stats to 17-18'!$A$3:$A$465,'Combined Stats - Formula'!$A95,'Rodda Stats to 17-18'!S$3:S$465)</f>
        <v>0</v>
      </c>
      <c r="T95">
        <f>SUMIF('Rodda Stats to 17-18'!$A$3:$A$465,'Combined Stats - Formula'!$A95,'Rodda Stats to 17-18'!T$3:T$465)</f>
        <v>4</v>
      </c>
      <c r="U95">
        <f>SUMIF('Rodda Stats to 17-18'!$A$3:$A$465,'Combined Stats - Formula'!$A95,'Rodda Stats to 17-18'!U$3:U$465)</f>
        <v>0</v>
      </c>
      <c r="V95">
        <f>SUMIF('Rodda Stats to 17-18'!$A$3:$A$465,'Combined Stats - Formula'!$A95,'Rodda Stats to 17-18'!V$3:V$465)</f>
        <v>1</v>
      </c>
    </row>
    <row r="96" spans="1:22" x14ac:dyDescent="0.25">
      <c r="A96" s="20" t="s">
        <v>645</v>
      </c>
      <c r="B96">
        <f>SUMIF('Rodda Stats to 17-18'!$A$3:$A$465,'Combined Stats - Formula'!$A96,'Rodda Stats to 17-18'!B$3:B$465)</f>
        <v>0</v>
      </c>
      <c r="C96">
        <f>SUMIF('Rodda Stats to 17-18'!$A$3:$A$465,'Combined Stats - Formula'!$A96,'Rodda Stats to 17-18'!C$3:C$465)</f>
        <v>25</v>
      </c>
      <c r="D96">
        <f>SUMIF('Rodda Stats to 17-18'!$A$3:$A$465,'Combined Stats - Formula'!$A96,'Rodda Stats to 17-18'!D$3:D$465)</f>
        <v>25</v>
      </c>
      <c r="E96">
        <f>SUMIF('Rodda Stats to 17-18'!$A$3:$A$465,'Combined Stats - Formula'!$A96,'Rodda Stats to 17-18'!E$3:E$465)</f>
        <v>199</v>
      </c>
      <c r="F96">
        <f>SUMIF('Rodda Stats to 17-18'!$A$3:$A$465,'Combined Stats - Formula'!$A96,'Rodda Stats to 17-18'!F$3:F$465)</f>
        <v>4</v>
      </c>
      <c r="G96">
        <f>SUMIF('Rodda Stats to 17-18'!$A$3:$A$465,'Combined Stats - Formula'!$A96,'Rodda Stats to 17-18'!G$3:G$465)</f>
        <v>0</v>
      </c>
      <c r="H96">
        <f>SUMIF('Rodda Stats to 17-18'!$A$3:$A$465,'Combined Stats - Formula'!$A96,'Rodda Stats to 17-18'!H$3:H$465)</f>
        <v>0</v>
      </c>
      <c r="I96" s="23">
        <f>SUMIF('Rodda Stats to 17-18'!$A$3:$A$465,'Combined Stats - Formula'!$A96,'Rodda Stats to 17-18'!I$3:I$465)</f>
        <v>25</v>
      </c>
      <c r="J96">
        <f t="shared" si="4"/>
        <v>9.48</v>
      </c>
      <c r="K96">
        <f>SUMIF('Rodda Stats to 17-18'!$A$3:$A$465,'Combined Stats - Formula'!$A96,'Rodda Stats to 17-18'!K$3:K$465)</f>
        <v>0</v>
      </c>
      <c r="L96">
        <f>SUMIF('Rodda Stats to 17-18'!$A$3:$A$465,'Combined Stats - Formula'!$A96,'Rodda Stats to 17-18'!L$3:L$465)</f>
        <v>62</v>
      </c>
      <c r="M96">
        <f>SUMIF('Rodda Stats to 17-18'!$A$3:$A$465,'Combined Stats - Formula'!$A96,'Rodda Stats to 17-18'!M$3:M$465)</f>
        <v>1269</v>
      </c>
      <c r="N96">
        <f>SUMIF('Rodda Stats to 17-18'!$A$3:$A$465,'Combined Stats - Formula'!$A96,'Rodda Stats to 17-18'!N$3:N$465)</f>
        <v>4</v>
      </c>
      <c r="O96">
        <f>SUMIF('Rodda Stats to 17-18'!$A$3:$A$465,'Combined Stats - Formula'!$A96,'Rodda Stats to 17-18'!O$3:O$465)</f>
        <v>0</v>
      </c>
      <c r="P96">
        <f t="shared" si="5"/>
        <v>20.47</v>
      </c>
      <c r="Q96">
        <f t="shared" si="6"/>
        <v>0</v>
      </c>
      <c r="R96">
        <f t="shared" si="7"/>
        <v>0</v>
      </c>
      <c r="S96" s="23">
        <f>SUMIF('Rodda Stats to 17-18'!$A$3:$A$465,'Combined Stats - Formula'!$A96,'Rodda Stats to 17-18'!S$3:S$465)</f>
        <v>0</v>
      </c>
      <c r="T96">
        <f>SUMIF('Rodda Stats to 17-18'!$A$3:$A$465,'Combined Stats - Formula'!$A96,'Rodda Stats to 17-18'!T$3:T$465)</f>
        <v>9</v>
      </c>
      <c r="U96">
        <f>SUMIF('Rodda Stats to 17-18'!$A$3:$A$465,'Combined Stats - Formula'!$A96,'Rodda Stats to 17-18'!U$3:U$465)</f>
        <v>0</v>
      </c>
      <c r="V96">
        <f>SUMIF('Rodda Stats to 17-18'!$A$3:$A$465,'Combined Stats - Formula'!$A96,'Rodda Stats to 17-18'!V$3:V$465)</f>
        <v>0</v>
      </c>
    </row>
    <row r="97" spans="1:22" x14ac:dyDescent="0.25">
      <c r="A97" s="22" t="s">
        <v>646</v>
      </c>
      <c r="B97">
        <f>SUMIF('Rodda Stats to 17-18'!$A$3:$A$465,'Combined Stats - Formula'!$A97,'Rodda Stats to 17-18'!B$3:B$465)</f>
        <v>0</v>
      </c>
      <c r="C97">
        <f>SUMIF('Rodda Stats to 17-18'!$A$3:$A$465,'Combined Stats - Formula'!$A97,'Rodda Stats to 17-18'!C$3:C$465)</f>
        <v>1</v>
      </c>
      <c r="D97">
        <f>SUMIF('Rodda Stats to 17-18'!$A$3:$A$465,'Combined Stats - Formula'!$A97,'Rodda Stats to 17-18'!D$3:D$465)</f>
        <v>0</v>
      </c>
      <c r="E97">
        <f>SUMIF('Rodda Stats to 17-18'!$A$3:$A$465,'Combined Stats - Formula'!$A97,'Rodda Stats to 17-18'!E$3:E$465)</f>
        <v>0</v>
      </c>
      <c r="F97">
        <f>SUMIF('Rodda Stats to 17-18'!$A$3:$A$465,'Combined Stats - Formula'!$A97,'Rodda Stats to 17-18'!F$3:F$465)</f>
        <v>0</v>
      </c>
      <c r="G97">
        <f>SUMIF('Rodda Stats to 17-18'!$A$3:$A$465,'Combined Stats - Formula'!$A97,'Rodda Stats to 17-18'!G$3:G$465)</f>
        <v>0</v>
      </c>
      <c r="H97">
        <f>SUMIF('Rodda Stats to 17-18'!$A$3:$A$465,'Combined Stats - Formula'!$A97,'Rodda Stats to 17-18'!H$3:H$465)</f>
        <v>0</v>
      </c>
      <c r="I97" s="23">
        <f>SUMIF('Rodda Stats to 17-18'!$A$3:$A$465,'Combined Stats - Formula'!$A97,'Rodda Stats to 17-18'!I$3:I$465)</f>
        <v>0</v>
      </c>
      <c r="J97" t="e">
        <f t="shared" si="4"/>
        <v>#DIV/0!</v>
      </c>
      <c r="K97">
        <f>SUMIF('Rodda Stats to 17-18'!$A$3:$A$465,'Combined Stats - Formula'!$A97,'Rodda Stats to 17-18'!K$3:K$465)</f>
        <v>0</v>
      </c>
      <c r="L97">
        <f>SUMIF('Rodda Stats to 17-18'!$A$3:$A$465,'Combined Stats - Formula'!$A97,'Rodda Stats to 17-18'!L$3:L$465)</f>
        <v>1</v>
      </c>
      <c r="M97">
        <f>SUMIF('Rodda Stats to 17-18'!$A$3:$A$465,'Combined Stats - Formula'!$A97,'Rodda Stats to 17-18'!M$3:M$465)</f>
        <v>71</v>
      </c>
      <c r="N97">
        <f>SUMIF('Rodda Stats to 17-18'!$A$3:$A$465,'Combined Stats - Formula'!$A97,'Rodda Stats to 17-18'!N$3:N$465)</f>
        <v>0</v>
      </c>
      <c r="O97">
        <f>SUMIF('Rodda Stats to 17-18'!$A$3:$A$465,'Combined Stats - Formula'!$A97,'Rodda Stats to 17-18'!O$3:O$465)</f>
        <v>0</v>
      </c>
      <c r="P97">
        <f t="shared" si="5"/>
        <v>71</v>
      </c>
      <c r="Q97">
        <f t="shared" si="6"/>
        <v>0</v>
      </c>
      <c r="R97">
        <f t="shared" si="7"/>
        <v>0</v>
      </c>
      <c r="S97" s="23">
        <f>SUMIF('Rodda Stats to 17-18'!$A$3:$A$465,'Combined Stats - Formula'!$A97,'Rodda Stats to 17-18'!S$3:S$465)</f>
        <v>0</v>
      </c>
      <c r="T97">
        <f>SUMIF('Rodda Stats to 17-18'!$A$3:$A$465,'Combined Stats - Formula'!$A97,'Rodda Stats to 17-18'!T$3:T$465)</f>
        <v>0</v>
      </c>
      <c r="U97">
        <f>SUMIF('Rodda Stats to 17-18'!$A$3:$A$465,'Combined Stats - Formula'!$A97,'Rodda Stats to 17-18'!U$3:U$465)</f>
        <v>0</v>
      </c>
      <c r="V97">
        <f>SUMIF('Rodda Stats to 17-18'!$A$3:$A$465,'Combined Stats - Formula'!$A97,'Rodda Stats to 17-18'!V$3:V$465)</f>
        <v>0</v>
      </c>
    </row>
    <row r="98" spans="1:22" x14ac:dyDescent="0.25">
      <c r="A98" s="20" t="s">
        <v>647</v>
      </c>
      <c r="B98">
        <f>SUMIF('Rodda Stats to 17-18'!$A$3:$A$465,'Combined Stats - Formula'!$A98,'Rodda Stats to 17-18'!B$3:B$465)</f>
        <v>0</v>
      </c>
      <c r="C98">
        <f>SUMIF('Rodda Stats to 17-18'!$A$3:$A$465,'Combined Stats - Formula'!$A98,'Rodda Stats to 17-18'!C$3:C$465)</f>
        <v>1</v>
      </c>
      <c r="D98">
        <f>SUMIF('Rodda Stats to 17-18'!$A$3:$A$465,'Combined Stats - Formula'!$A98,'Rodda Stats to 17-18'!D$3:D$465)</f>
        <v>2</v>
      </c>
      <c r="E98">
        <f>SUMIF('Rodda Stats to 17-18'!$A$3:$A$465,'Combined Stats - Formula'!$A98,'Rodda Stats to 17-18'!E$3:E$465)</f>
        <v>1</v>
      </c>
      <c r="F98">
        <f>SUMIF('Rodda Stats to 17-18'!$A$3:$A$465,'Combined Stats - Formula'!$A98,'Rodda Stats to 17-18'!F$3:F$465)</f>
        <v>0</v>
      </c>
      <c r="G98">
        <f>SUMIF('Rodda Stats to 17-18'!$A$3:$A$465,'Combined Stats - Formula'!$A98,'Rodda Stats to 17-18'!G$3:G$465)</f>
        <v>0</v>
      </c>
      <c r="H98">
        <f>SUMIF('Rodda Stats to 17-18'!$A$3:$A$465,'Combined Stats - Formula'!$A98,'Rodda Stats to 17-18'!H$3:H$465)</f>
        <v>0</v>
      </c>
      <c r="I98" s="23">
        <f>SUMIF('Rodda Stats to 17-18'!$A$3:$A$465,'Combined Stats - Formula'!$A98,'Rodda Stats to 17-18'!I$3:I$465)</f>
        <v>1</v>
      </c>
      <c r="J98">
        <f t="shared" si="4"/>
        <v>0.5</v>
      </c>
      <c r="K98">
        <f>SUMIF('Rodda Stats to 17-18'!$A$3:$A$465,'Combined Stats - Formula'!$A98,'Rodda Stats to 17-18'!K$3:K$465)</f>
        <v>0</v>
      </c>
      <c r="L98">
        <f>SUMIF('Rodda Stats to 17-18'!$A$3:$A$465,'Combined Stats - Formula'!$A98,'Rodda Stats to 17-18'!L$3:L$465)</f>
        <v>0</v>
      </c>
      <c r="M98">
        <f>SUMIF('Rodda Stats to 17-18'!$A$3:$A$465,'Combined Stats - Formula'!$A98,'Rodda Stats to 17-18'!M$3:M$465)</f>
        <v>0</v>
      </c>
      <c r="N98">
        <f>SUMIF('Rodda Stats to 17-18'!$A$3:$A$465,'Combined Stats - Formula'!$A98,'Rodda Stats to 17-18'!N$3:N$465)</f>
        <v>0</v>
      </c>
      <c r="O98">
        <f>SUMIF('Rodda Stats to 17-18'!$A$3:$A$465,'Combined Stats - Formula'!$A98,'Rodda Stats to 17-18'!O$3:O$465)</f>
        <v>0</v>
      </c>
      <c r="P98" t="str">
        <f t="shared" si="5"/>
        <v/>
      </c>
      <c r="Q98">
        <f t="shared" si="6"/>
        <v>0</v>
      </c>
      <c r="R98">
        <f t="shared" si="7"/>
        <v>0</v>
      </c>
      <c r="S98" s="23">
        <f>SUMIF('Rodda Stats to 17-18'!$A$3:$A$465,'Combined Stats - Formula'!$A98,'Rodda Stats to 17-18'!S$3:S$465)</f>
        <v>0</v>
      </c>
      <c r="T98">
        <f>SUMIF('Rodda Stats to 17-18'!$A$3:$A$465,'Combined Stats - Formula'!$A98,'Rodda Stats to 17-18'!T$3:T$465)</f>
        <v>2</v>
      </c>
      <c r="U98">
        <f>SUMIF('Rodda Stats to 17-18'!$A$3:$A$465,'Combined Stats - Formula'!$A98,'Rodda Stats to 17-18'!U$3:U$465)</f>
        <v>0</v>
      </c>
      <c r="V98">
        <f>SUMIF('Rodda Stats to 17-18'!$A$3:$A$465,'Combined Stats - Formula'!$A98,'Rodda Stats to 17-18'!V$3:V$465)</f>
        <v>0</v>
      </c>
    </row>
    <row r="99" spans="1:22" x14ac:dyDescent="0.25">
      <c r="A99" s="20" t="s">
        <v>648</v>
      </c>
      <c r="B99">
        <f>SUMIF('Rodda Stats to 17-18'!$A$3:$A$465,'Combined Stats - Formula'!$A99,'Rodda Stats to 17-18'!B$3:B$465)</f>
        <v>0</v>
      </c>
      <c r="C99">
        <f>SUMIF('Rodda Stats to 17-18'!$A$3:$A$465,'Combined Stats - Formula'!$A99,'Rodda Stats to 17-18'!C$3:C$465)</f>
        <v>23</v>
      </c>
      <c r="D99">
        <f>SUMIF('Rodda Stats to 17-18'!$A$3:$A$465,'Combined Stats - Formula'!$A99,'Rodda Stats to 17-18'!D$3:D$465)</f>
        <v>31</v>
      </c>
      <c r="E99">
        <f>SUMIF('Rodda Stats to 17-18'!$A$3:$A$465,'Combined Stats - Formula'!$A99,'Rodda Stats to 17-18'!E$3:E$465)</f>
        <v>427</v>
      </c>
      <c r="F99">
        <f>SUMIF('Rodda Stats to 17-18'!$A$3:$A$465,'Combined Stats - Formula'!$A99,'Rodda Stats to 17-18'!F$3:F$465)</f>
        <v>2</v>
      </c>
      <c r="G99">
        <f>SUMIF('Rodda Stats to 17-18'!$A$3:$A$465,'Combined Stats - Formula'!$A99,'Rodda Stats to 17-18'!G$3:G$465)</f>
        <v>0</v>
      </c>
      <c r="H99">
        <f>SUMIF('Rodda Stats to 17-18'!$A$3:$A$465,'Combined Stats - Formula'!$A99,'Rodda Stats to 17-18'!H$3:H$465)</f>
        <v>0</v>
      </c>
      <c r="I99" s="23">
        <f>SUMIF('Rodda Stats to 17-18'!$A$3:$A$465,'Combined Stats - Formula'!$A99,'Rodda Stats to 17-18'!I$3:I$465)</f>
        <v>48</v>
      </c>
      <c r="J99">
        <f t="shared" si="4"/>
        <v>14.72</v>
      </c>
      <c r="K99">
        <f>SUMIF('Rodda Stats to 17-18'!$A$3:$A$465,'Combined Stats - Formula'!$A99,'Rodda Stats to 17-18'!K$3:K$465)</f>
        <v>0</v>
      </c>
      <c r="L99">
        <f>SUMIF('Rodda Stats to 17-18'!$A$3:$A$465,'Combined Stats - Formula'!$A99,'Rodda Stats to 17-18'!L$3:L$465)</f>
        <v>20</v>
      </c>
      <c r="M99">
        <f>SUMIF('Rodda Stats to 17-18'!$A$3:$A$465,'Combined Stats - Formula'!$A99,'Rodda Stats to 17-18'!M$3:M$465)</f>
        <v>557</v>
      </c>
      <c r="N99">
        <f>SUMIF('Rodda Stats to 17-18'!$A$3:$A$465,'Combined Stats - Formula'!$A99,'Rodda Stats to 17-18'!N$3:N$465)</f>
        <v>0</v>
      </c>
      <c r="O99">
        <f>SUMIF('Rodda Stats to 17-18'!$A$3:$A$465,'Combined Stats - Formula'!$A99,'Rodda Stats to 17-18'!O$3:O$465)</f>
        <v>0</v>
      </c>
      <c r="P99">
        <f t="shared" si="5"/>
        <v>27.85</v>
      </c>
      <c r="Q99">
        <f t="shared" si="6"/>
        <v>0</v>
      </c>
      <c r="R99">
        <f t="shared" si="7"/>
        <v>0</v>
      </c>
      <c r="S99" s="23">
        <f>SUMIF('Rodda Stats to 17-18'!$A$3:$A$465,'Combined Stats - Formula'!$A99,'Rodda Stats to 17-18'!S$3:S$465)</f>
        <v>0</v>
      </c>
      <c r="T99">
        <f>SUMIF('Rodda Stats to 17-18'!$A$3:$A$465,'Combined Stats - Formula'!$A99,'Rodda Stats to 17-18'!T$3:T$465)</f>
        <v>6</v>
      </c>
      <c r="U99">
        <f>SUMIF('Rodda Stats to 17-18'!$A$3:$A$465,'Combined Stats - Formula'!$A99,'Rodda Stats to 17-18'!U$3:U$465)</f>
        <v>0</v>
      </c>
      <c r="V99">
        <f>SUMIF('Rodda Stats to 17-18'!$A$3:$A$465,'Combined Stats - Formula'!$A99,'Rodda Stats to 17-18'!V$3:V$465)</f>
        <v>0</v>
      </c>
    </row>
    <row r="100" spans="1:22" x14ac:dyDescent="0.25">
      <c r="A100" s="20" t="s">
        <v>649</v>
      </c>
      <c r="B100">
        <f>SUMIF('Rodda Stats to 17-18'!$A$3:$A$465,'Combined Stats - Formula'!$A100,'Rodda Stats to 17-18'!B$3:B$465)</f>
        <v>0</v>
      </c>
      <c r="C100">
        <f>SUMIF('Rodda Stats to 17-18'!$A$3:$A$465,'Combined Stats - Formula'!$A100,'Rodda Stats to 17-18'!C$3:C$465)</f>
        <v>9</v>
      </c>
      <c r="D100">
        <f>SUMIF('Rodda Stats to 17-18'!$A$3:$A$465,'Combined Stats - Formula'!$A100,'Rodda Stats to 17-18'!D$3:D$465)</f>
        <v>10</v>
      </c>
      <c r="E100">
        <f>SUMIF('Rodda Stats to 17-18'!$A$3:$A$465,'Combined Stats - Formula'!$A100,'Rodda Stats to 17-18'!E$3:E$465)</f>
        <v>44</v>
      </c>
      <c r="F100">
        <f>SUMIF('Rodda Stats to 17-18'!$A$3:$A$465,'Combined Stats - Formula'!$A100,'Rodda Stats to 17-18'!F$3:F$465)</f>
        <v>1</v>
      </c>
      <c r="G100">
        <f>SUMIF('Rodda Stats to 17-18'!$A$3:$A$465,'Combined Stats - Formula'!$A100,'Rodda Stats to 17-18'!G$3:G$465)</f>
        <v>0</v>
      </c>
      <c r="H100">
        <f>SUMIF('Rodda Stats to 17-18'!$A$3:$A$465,'Combined Stats - Formula'!$A100,'Rodda Stats to 17-18'!H$3:H$465)</f>
        <v>0</v>
      </c>
      <c r="I100" s="23">
        <f>SUMIF('Rodda Stats to 17-18'!$A$3:$A$465,'Combined Stats - Formula'!$A100,'Rodda Stats to 17-18'!I$3:I$465)</f>
        <v>22</v>
      </c>
      <c r="J100">
        <f t="shared" si="4"/>
        <v>4.8899999999999997</v>
      </c>
      <c r="K100">
        <f>SUMIF('Rodda Stats to 17-18'!$A$3:$A$465,'Combined Stats - Formula'!$A100,'Rodda Stats to 17-18'!K$3:K$465)</f>
        <v>0</v>
      </c>
      <c r="L100">
        <f>SUMIF('Rodda Stats to 17-18'!$A$3:$A$465,'Combined Stats - Formula'!$A100,'Rodda Stats to 17-18'!L$3:L$465)</f>
        <v>8</v>
      </c>
      <c r="M100">
        <f>SUMIF('Rodda Stats to 17-18'!$A$3:$A$465,'Combined Stats - Formula'!$A100,'Rodda Stats to 17-18'!M$3:M$465)</f>
        <v>310</v>
      </c>
      <c r="N100">
        <f>SUMIF('Rodda Stats to 17-18'!$A$3:$A$465,'Combined Stats - Formula'!$A100,'Rodda Stats to 17-18'!N$3:N$465)</f>
        <v>0</v>
      </c>
      <c r="O100">
        <f>SUMIF('Rodda Stats to 17-18'!$A$3:$A$465,'Combined Stats - Formula'!$A100,'Rodda Stats to 17-18'!O$3:O$465)</f>
        <v>0</v>
      </c>
      <c r="P100">
        <f t="shared" si="5"/>
        <v>38.75</v>
      </c>
      <c r="Q100">
        <f t="shared" si="6"/>
        <v>0</v>
      </c>
      <c r="R100">
        <f t="shared" si="7"/>
        <v>0</v>
      </c>
      <c r="S100" s="23">
        <f>SUMIF('Rodda Stats to 17-18'!$A$3:$A$465,'Combined Stats - Formula'!$A100,'Rodda Stats to 17-18'!S$3:S$465)</f>
        <v>0</v>
      </c>
      <c r="T100">
        <f>SUMIF('Rodda Stats to 17-18'!$A$3:$A$465,'Combined Stats - Formula'!$A100,'Rodda Stats to 17-18'!T$3:T$465)</f>
        <v>0</v>
      </c>
      <c r="U100">
        <f>SUMIF('Rodda Stats to 17-18'!$A$3:$A$465,'Combined Stats - Formula'!$A100,'Rodda Stats to 17-18'!U$3:U$465)</f>
        <v>0</v>
      </c>
      <c r="V100">
        <f>SUMIF('Rodda Stats to 17-18'!$A$3:$A$465,'Combined Stats - Formula'!$A100,'Rodda Stats to 17-18'!V$3:V$465)</f>
        <v>0</v>
      </c>
    </row>
    <row r="101" spans="1:22" x14ac:dyDescent="0.25">
      <c r="A101" s="20" t="s">
        <v>650</v>
      </c>
      <c r="B101">
        <f>SUMIF('Rodda Stats to 17-18'!$A$3:$A$465,'Combined Stats - Formula'!$A101,'Rodda Stats to 17-18'!B$3:B$465)</f>
        <v>0</v>
      </c>
      <c r="C101">
        <f>SUMIF('Rodda Stats to 17-18'!$A$3:$A$465,'Combined Stats - Formula'!$A101,'Rodda Stats to 17-18'!C$3:C$465)</f>
        <v>4</v>
      </c>
      <c r="D101">
        <f>SUMIF('Rodda Stats to 17-18'!$A$3:$A$465,'Combined Stats - Formula'!$A101,'Rodda Stats to 17-18'!D$3:D$465)</f>
        <v>4</v>
      </c>
      <c r="E101">
        <f>SUMIF('Rodda Stats to 17-18'!$A$3:$A$465,'Combined Stats - Formula'!$A101,'Rodda Stats to 17-18'!E$3:E$465)</f>
        <v>25</v>
      </c>
      <c r="F101">
        <f>SUMIF('Rodda Stats to 17-18'!$A$3:$A$465,'Combined Stats - Formula'!$A101,'Rodda Stats to 17-18'!F$3:F$465)</f>
        <v>0</v>
      </c>
      <c r="G101">
        <f>SUMIF('Rodda Stats to 17-18'!$A$3:$A$465,'Combined Stats - Formula'!$A101,'Rodda Stats to 17-18'!G$3:G$465)</f>
        <v>0</v>
      </c>
      <c r="H101">
        <f>SUMIF('Rodda Stats to 17-18'!$A$3:$A$465,'Combined Stats - Formula'!$A101,'Rodda Stats to 17-18'!H$3:H$465)</f>
        <v>0</v>
      </c>
      <c r="I101" s="23">
        <f>SUMIF('Rodda Stats to 17-18'!$A$3:$A$465,'Combined Stats - Formula'!$A101,'Rodda Stats to 17-18'!I$3:I$465)</f>
        <v>14</v>
      </c>
      <c r="J101">
        <f t="shared" si="4"/>
        <v>6.25</v>
      </c>
      <c r="K101">
        <f>SUMIF('Rodda Stats to 17-18'!$A$3:$A$465,'Combined Stats - Formula'!$A101,'Rodda Stats to 17-18'!K$3:K$465)</f>
        <v>0</v>
      </c>
      <c r="L101">
        <f>SUMIF('Rodda Stats to 17-18'!$A$3:$A$465,'Combined Stats - Formula'!$A101,'Rodda Stats to 17-18'!L$3:L$465)</f>
        <v>1</v>
      </c>
      <c r="M101">
        <f>SUMIF('Rodda Stats to 17-18'!$A$3:$A$465,'Combined Stats - Formula'!$A101,'Rodda Stats to 17-18'!M$3:M$465)</f>
        <v>53</v>
      </c>
      <c r="N101">
        <f>SUMIF('Rodda Stats to 17-18'!$A$3:$A$465,'Combined Stats - Formula'!$A101,'Rodda Stats to 17-18'!N$3:N$465)</f>
        <v>0</v>
      </c>
      <c r="O101">
        <f>SUMIF('Rodda Stats to 17-18'!$A$3:$A$465,'Combined Stats - Formula'!$A101,'Rodda Stats to 17-18'!O$3:O$465)</f>
        <v>0</v>
      </c>
      <c r="P101">
        <f t="shared" si="5"/>
        <v>53</v>
      </c>
      <c r="Q101">
        <f t="shared" si="6"/>
        <v>0</v>
      </c>
      <c r="R101">
        <f t="shared" si="7"/>
        <v>0</v>
      </c>
      <c r="S101" s="23">
        <f>SUMIF('Rodda Stats to 17-18'!$A$3:$A$465,'Combined Stats - Formula'!$A101,'Rodda Stats to 17-18'!S$3:S$465)</f>
        <v>0</v>
      </c>
      <c r="T101">
        <f>SUMIF('Rodda Stats to 17-18'!$A$3:$A$465,'Combined Stats - Formula'!$A101,'Rodda Stats to 17-18'!T$3:T$465)</f>
        <v>4</v>
      </c>
      <c r="U101">
        <f>SUMIF('Rodda Stats to 17-18'!$A$3:$A$465,'Combined Stats - Formula'!$A101,'Rodda Stats to 17-18'!U$3:U$465)</f>
        <v>0</v>
      </c>
      <c r="V101">
        <f>SUMIF('Rodda Stats to 17-18'!$A$3:$A$465,'Combined Stats - Formula'!$A101,'Rodda Stats to 17-18'!V$3:V$465)</f>
        <v>0</v>
      </c>
    </row>
    <row r="102" spans="1:22" x14ac:dyDescent="0.25">
      <c r="A102" s="20" t="s">
        <v>651</v>
      </c>
      <c r="B102">
        <f>SUMIF('Rodda Stats to 17-18'!$A$3:$A$465,'Combined Stats - Formula'!$A102,'Rodda Stats to 17-18'!B$3:B$465)</f>
        <v>0</v>
      </c>
      <c r="C102">
        <f>SUMIF('Rodda Stats to 17-18'!$A$3:$A$465,'Combined Stats - Formula'!$A102,'Rodda Stats to 17-18'!C$3:C$465)</f>
        <v>55</v>
      </c>
      <c r="D102">
        <f>SUMIF('Rodda Stats to 17-18'!$A$3:$A$465,'Combined Stats - Formula'!$A102,'Rodda Stats to 17-18'!D$3:D$465)</f>
        <v>57</v>
      </c>
      <c r="E102">
        <f>SUMIF('Rodda Stats to 17-18'!$A$3:$A$465,'Combined Stats - Formula'!$A102,'Rodda Stats to 17-18'!E$3:E$465)</f>
        <v>476</v>
      </c>
      <c r="F102">
        <f>SUMIF('Rodda Stats to 17-18'!$A$3:$A$465,'Combined Stats - Formula'!$A102,'Rodda Stats to 17-18'!F$3:F$465)</f>
        <v>15</v>
      </c>
      <c r="G102">
        <f>SUMIF('Rodda Stats to 17-18'!$A$3:$A$465,'Combined Stats - Formula'!$A102,'Rodda Stats to 17-18'!G$3:G$465)</f>
        <v>0</v>
      </c>
      <c r="H102">
        <f>SUMIF('Rodda Stats to 17-18'!$A$3:$A$465,'Combined Stats - Formula'!$A102,'Rodda Stats to 17-18'!H$3:H$465)</f>
        <v>0</v>
      </c>
      <c r="I102" s="23">
        <f>SUMIF('Rodda Stats to 17-18'!$A$3:$A$465,'Combined Stats - Formula'!$A102,'Rodda Stats to 17-18'!I$3:I$465)</f>
        <v>47</v>
      </c>
      <c r="J102">
        <f t="shared" si="4"/>
        <v>11.33</v>
      </c>
      <c r="K102">
        <f>SUMIF('Rodda Stats to 17-18'!$A$3:$A$465,'Combined Stats - Formula'!$A102,'Rodda Stats to 17-18'!K$3:K$465)</f>
        <v>0</v>
      </c>
      <c r="L102">
        <f>SUMIF('Rodda Stats to 17-18'!$A$3:$A$465,'Combined Stats - Formula'!$A102,'Rodda Stats to 17-18'!L$3:L$465)</f>
        <v>45</v>
      </c>
      <c r="M102">
        <f>SUMIF('Rodda Stats to 17-18'!$A$3:$A$465,'Combined Stats - Formula'!$A102,'Rodda Stats to 17-18'!M$3:M$465)</f>
        <v>580</v>
      </c>
      <c r="N102">
        <f>SUMIF('Rodda Stats to 17-18'!$A$3:$A$465,'Combined Stats - Formula'!$A102,'Rodda Stats to 17-18'!N$3:N$465)</f>
        <v>1</v>
      </c>
      <c r="O102">
        <f>SUMIF('Rodda Stats to 17-18'!$A$3:$A$465,'Combined Stats - Formula'!$A102,'Rodda Stats to 17-18'!O$3:O$465)</f>
        <v>0</v>
      </c>
      <c r="P102">
        <f t="shared" si="5"/>
        <v>12.89</v>
      </c>
      <c r="Q102">
        <f t="shared" si="6"/>
        <v>0</v>
      </c>
      <c r="R102">
        <f t="shared" si="7"/>
        <v>0</v>
      </c>
      <c r="S102" s="23">
        <f>SUMIF('Rodda Stats to 17-18'!$A$3:$A$465,'Combined Stats - Formula'!$A102,'Rodda Stats to 17-18'!S$3:S$465)</f>
        <v>0</v>
      </c>
      <c r="T102">
        <f>SUMIF('Rodda Stats to 17-18'!$A$3:$A$465,'Combined Stats - Formula'!$A102,'Rodda Stats to 17-18'!T$3:T$465)</f>
        <v>16</v>
      </c>
      <c r="U102">
        <f>SUMIF('Rodda Stats to 17-18'!$A$3:$A$465,'Combined Stats - Formula'!$A102,'Rodda Stats to 17-18'!U$3:U$465)</f>
        <v>0</v>
      </c>
      <c r="V102">
        <f>SUMIF('Rodda Stats to 17-18'!$A$3:$A$465,'Combined Stats - Formula'!$A102,'Rodda Stats to 17-18'!V$3:V$465)</f>
        <v>0</v>
      </c>
    </row>
    <row r="103" spans="1:22" x14ac:dyDescent="0.25">
      <c r="A103" s="20" t="s">
        <v>652</v>
      </c>
      <c r="B103">
        <f>SUMIF('Rodda Stats to 17-18'!$A$3:$A$465,'Combined Stats - Formula'!$A103,'Rodda Stats to 17-18'!B$3:B$465)</f>
        <v>0</v>
      </c>
      <c r="C103">
        <f>SUMIF('Rodda Stats to 17-18'!$A$3:$A$465,'Combined Stats - Formula'!$A103,'Rodda Stats to 17-18'!C$3:C$465)</f>
        <v>38</v>
      </c>
      <c r="D103">
        <f>SUMIF('Rodda Stats to 17-18'!$A$3:$A$465,'Combined Stats - Formula'!$A103,'Rodda Stats to 17-18'!D$3:D$465)</f>
        <v>36</v>
      </c>
      <c r="E103">
        <f>SUMIF('Rodda Stats to 17-18'!$A$3:$A$465,'Combined Stats - Formula'!$A103,'Rodda Stats to 17-18'!E$3:E$465)</f>
        <v>425</v>
      </c>
      <c r="F103">
        <f>SUMIF('Rodda Stats to 17-18'!$A$3:$A$465,'Combined Stats - Formula'!$A103,'Rodda Stats to 17-18'!F$3:F$465)</f>
        <v>7</v>
      </c>
      <c r="G103">
        <f>SUMIF('Rodda Stats to 17-18'!$A$3:$A$465,'Combined Stats - Formula'!$A103,'Rodda Stats to 17-18'!G$3:G$465)</f>
        <v>0</v>
      </c>
      <c r="H103">
        <f>SUMIF('Rodda Stats to 17-18'!$A$3:$A$465,'Combined Stats - Formula'!$A103,'Rodda Stats to 17-18'!H$3:H$465)</f>
        <v>0</v>
      </c>
      <c r="I103" s="23">
        <f>SUMIF('Rodda Stats to 17-18'!$A$3:$A$465,'Combined Stats - Formula'!$A103,'Rodda Stats to 17-18'!I$3:I$465)</f>
        <v>45</v>
      </c>
      <c r="J103">
        <f t="shared" si="4"/>
        <v>14.66</v>
      </c>
      <c r="K103">
        <f>SUMIF('Rodda Stats to 17-18'!$A$3:$A$465,'Combined Stats - Formula'!$A103,'Rodda Stats to 17-18'!K$3:K$465)</f>
        <v>0</v>
      </c>
      <c r="L103">
        <f>SUMIF('Rodda Stats to 17-18'!$A$3:$A$465,'Combined Stats - Formula'!$A103,'Rodda Stats to 17-18'!L$3:L$465)</f>
        <v>16</v>
      </c>
      <c r="M103">
        <f>SUMIF('Rodda Stats to 17-18'!$A$3:$A$465,'Combined Stats - Formula'!$A103,'Rodda Stats to 17-18'!M$3:M$465)</f>
        <v>439</v>
      </c>
      <c r="N103">
        <f>SUMIF('Rodda Stats to 17-18'!$A$3:$A$465,'Combined Stats - Formula'!$A103,'Rodda Stats to 17-18'!N$3:N$465)</f>
        <v>1</v>
      </c>
      <c r="O103">
        <f>SUMIF('Rodda Stats to 17-18'!$A$3:$A$465,'Combined Stats - Formula'!$A103,'Rodda Stats to 17-18'!O$3:O$465)</f>
        <v>0</v>
      </c>
      <c r="P103">
        <f t="shared" si="5"/>
        <v>27.44</v>
      </c>
      <c r="Q103">
        <f t="shared" si="6"/>
        <v>0</v>
      </c>
      <c r="R103">
        <f t="shared" si="7"/>
        <v>0</v>
      </c>
      <c r="S103" s="23">
        <f>SUMIF('Rodda Stats to 17-18'!$A$3:$A$465,'Combined Stats - Formula'!$A103,'Rodda Stats to 17-18'!S$3:S$465)</f>
        <v>0</v>
      </c>
      <c r="T103">
        <f>SUMIF('Rodda Stats to 17-18'!$A$3:$A$465,'Combined Stats - Formula'!$A103,'Rodda Stats to 17-18'!T$3:T$465)</f>
        <v>14</v>
      </c>
      <c r="U103">
        <f>SUMIF('Rodda Stats to 17-18'!$A$3:$A$465,'Combined Stats - Formula'!$A103,'Rodda Stats to 17-18'!U$3:U$465)</f>
        <v>0</v>
      </c>
      <c r="V103">
        <f>SUMIF('Rodda Stats to 17-18'!$A$3:$A$465,'Combined Stats - Formula'!$A103,'Rodda Stats to 17-18'!V$3:V$465)</f>
        <v>0</v>
      </c>
    </row>
    <row r="104" spans="1:22" x14ac:dyDescent="0.25">
      <c r="A104" s="20" t="s">
        <v>653</v>
      </c>
      <c r="B104">
        <f>SUMIF('Rodda Stats to 17-18'!$A$3:$A$465,'Combined Stats - Formula'!$A104,'Rodda Stats to 17-18'!B$3:B$465)</f>
        <v>0</v>
      </c>
      <c r="C104">
        <f>SUMIF('Rodda Stats to 17-18'!$A$3:$A$465,'Combined Stats - Formula'!$A104,'Rodda Stats to 17-18'!C$3:C$465)</f>
        <v>5</v>
      </c>
      <c r="D104">
        <f>SUMIF('Rodda Stats to 17-18'!$A$3:$A$465,'Combined Stats - Formula'!$A104,'Rodda Stats to 17-18'!D$3:D$465)</f>
        <v>5</v>
      </c>
      <c r="E104">
        <f>SUMIF('Rodda Stats to 17-18'!$A$3:$A$465,'Combined Stats - Formula'!$A104,'Rodda Stats to 17-18'!E$3:E$465)</f>
        <v>31</v>
      </c>
      <c r="F104">
        <f>SUMIF('Rodda Stats to 17-18'!$A$3:$A$465,'Combined Stats - Formula'!$A104,'Rodda Stats to 17-18'!F$3:F$465)</f>
        <v>2</v>
      </c>
      <c r="G104">
        <f>SUMIF('Rodda Stats to 17-18'!$A$3:$A$465,'Combined Stats - Formula'!$A104,'Rodda Stats to 17-18'!G$3:G$465)</f>
        <v>0</v>
      </c>
      <c r="H104">
        <f>SUMIF('Rodda Stats to 17-18'!$A$3:$A$465,'Combined Stats - Formula'!$A104,'Rodda Stats to 17-18'!H$3:H$465)</f>
        <v>0</v>
      </c>
      <c r="I104" s="23">
        <f>SUMIF('Rodda Stats to 17-18'!$A$3:$A$465,'Combined Stats - Formula'!$A104,'Rodda Stats to 17-18'!I$3:I$465)</f>
        <v>23.1</v>
      </c>
      <c r="J104">
        <f t="shared" si="4"/>
        <v>10.33</v>
      </c>
      <c r="K104">
        <f>SUMIF('Rodda Stats to 17-18'!$A$3:$A$465,'Combined Stats - Formula'!$A104,'Rodda Stats to 17-18'!K$3:K$465)</f>
        <v>0</v>
      </c>
      <c r="L104">
        <f>SUMIF('Rodda Stats to 17-18'!$A$3:$A$465,'Combined Stats - Formula'!$A104,'Rodda Stats to 17-18'!L$3:L$465)</f>
        <v>1</v>
      </c>
      <c r="M104">
        <f>SUMIF('Rodda Stats to 17-18'!$A$3:$A$465,'Combined Stats - Formula'!$A104,'Rodda Stats to 17-18'!M$3:M$465)</f>
        <v>28</v>
      </c>
      <c r="N104">
        <f>SUMIF('Rodda Stats to 17-18'!$A$3:$A$465,'Combined Stats - Formula'!$A104,'Rodda Stats to 17-18'!N$3:N$465)</f>
        <v>0</v>
      </c>
      <c r="O104">
        <f>SUMIF('Rodda Stats to 17-18'!$A$3:$A$465,'Combined Stats - Formula'!$A104,'Rodda Stats to 17-18'!O$3:O$465)</f>
        <v>0</v>
      </c>
      <c r="P104">
        <f t="shared" si="5"/>
        <v>28</v>
      </c>
      <c r="Q104">
        <f t="shared" si="6"/>
        <v>0</v>
      </c>
      <c r="R104">
        <f t="shared" si="7"/>
        <v>0</v>
      </c>
      <c r="S104" s="23">
        <f>SUMIF('Rodda Stats to 17-18'!$A$3:$A$465,'Combined Stats - Formula'!$A104,'Rodda Stats to 17-18'!S$3:S$465)</f>
        <v>0</v>
      </c>
      <c r="T104">
        <f>SUMIF('Rodda Stats to 17-18'!$A$3:$A$465,'Combined Stats - Formula'!$A104,'Rodda Stats to 17-18'!T$3:T$465)</f>
        <v>0</v>
      </c>
      <c r="U104">
        <f>SUMIF('Rodda Stats to 17-18'!$A$3:$A$465,'Combined Stats - Formula'!$A104,'Rodda Stats to 17-18'!U$3:U$465)</f>
        <v>0</v>
      </c>
      <c r="V104">
        <f>SUMIF('Rodda Stats to 17-18'!$A$3:$A$465,'Combined Stats - Formula'!$A104,'Rodda Stats to 17-18'!V$3:V$465)</f>
        <v>0</v>
      </c>
    </row>
    <row r="105" spans="1:22" x14ac:dyDescent="0.25">
      <c r="A105" s="20" t="s">
        <v>654</v>
      </c>
      <c r="B105">
        <f>SUMIF('Rodda Stats to 17-18'!$A$3:$A$465,'Combined Stats - Formula'!$A105,'Rodda Stats to 17-18'!B$3:B$465)</f>
        <v>0</v>
      </c>
      <c r="C105">
        <f>SUMIF('Rodda Stats to 17-18'!$A$3:$A$465,'Combined Stats - Formula'!$A105,'Rodda Stats to 17-18'!C$3:C$465)</f>
        <v>1</v>
      </c>
      <c r="D105">
        <f>SUMIF('Rodda Stats to 17-18'!$A$3:$A$465,'Combined Stats - Formula'!$A105,'Rodda Stats to 17-18'!D$3:D$465)</f>
        <v>1</v>
      </c>
      <c r="E105">
        <f>SUMIF('Rodda Stats to 17-18'!$A$3:$A$465,'Combined Stats - Formula'!$A105,'Rodda Stats to 17-18'!E$3:E$465)</f>
        <v>0</v>
      </c>
      <c r="F105">
        <f>SUMIF('Rodda Stats to 17-18'!$A$3:$A$465,'Combined Stats - Formula'!$A105,'Rodda Stats to 17-18'!F$3:F$465)</f>
        <v>0</v>
      </c>
      <c r="G105">
        <f>SUMIF('Rodda Stats to 17-18'!$A$3:$A$465,'Combined Stats - Formula'!$A105,'Rodda Stats to 17-18'!G$3:G$465)</f>
        <v>0</v>
      </c>
      <c r="H105">
        <f>SUMIF('Rodda Stats to 17-18'!$A$3:$A$465,'Combined Stats - Formula'!$A105,'Rodda Stats to 17-18'!H$3:H$465)</f>
        <v>0</v>
      </c>
      <c r="I105" s="23">
        <f>SUMIF('Rodda Stats to 17-18'!$A$3:$A$465,'Combined Stats - Formula'!$A105,'Rodda Stats to 17-18'!I$3:I$465)</f>
        <v>0</v>
      </c>
      <c r="J105">
        <f t="shared" si="4"/>
        <v>0</v>
      </c>
      <c r="K105">
        <f>SUMIF('Rodda Stats to 17-18'!$A$3:$A$465,'Combined Stats - Formula'!$A105,'Rodda Stats to 17-18'!K$3:K$465)</f>
        <v>0</v>
      </c>
      <c r="L105">
        <f>SUMIF('Rodda Stats to 17-18'!$A$3:$A$465,'Combined Stats - Formula'!$A105,'Rodda Stats to 17-18'!L$3:L$465)</f>
        <v>0</v>
      </c>
      <c r="M105">
        <f>SUMIF('Rodda Stats to 17-18'!$A$3:$A$465,'Combined Stats - Formula'!$A105,'Rodda Stats to 17-18'!M$3:M$465)</f>
        <v>0</v>
      </c>
      <c r="N105">
        <f>SUMIF('Rodda Stats to 17-18'!$A$3:$A$465,'Combined Stats - Formula'!$A105,'Rodda Stats to 17-18'!N$3:N$465)</f>
        <v>0</v>
      </c>
      <c r="O105">
        <f>SUMIF('Rodda Stats to 17-18'!$A$3:$A$465,'Combined Stats - Formula'!$A105,'Rodda Stats to 17-18'!O$3:O$465)</f>
        <v>0</v>
      </c>
      <c r="P105" t="str">
        <f t="shared" si="5"/>
        <v/>
      </c>
      <c r="Q105">
        <f t="shared" si="6"/>
        <v>0</v>
      </c>
      <c r="R105">
        <f t="shared" si="7"/>
        <v>0</v>
      </c>
      <c r="S105" s="23">
        <f>SUMIF('Rodda Stats to 17-18'!$A$3:$A$465,'Combined Stats - Formula'!$A105,'Rodda Stats to 17-18'!S$3:S$465)</f>
        <v>0</v>
      </c>
      <c r="T105">
        <f>SUMIF('Rodda Stats to 17-18'!$A$3:$A$465,'Combined Stats - Formula'!$A105,'Rodda Stats to 17-18'!T$3:T$465)</f>
        <v>0</v>
      </c>
      <c r="U105">
        <f>SUMIF('Rodda Stats to 17-18'!$A$3:$A$465,'Combined Stats - Formula'!$A105,'Rodda Stats to 17-18'!U$3:U$465)</f>
        <v>0</v>
      </c>
      <c r="V105">
        <f>SUMIF('Rodda Stats to 17-18'!$A$3:$A$465,'Combined Stats - Formula'!$A105,'Rodda Stats to 17-18'!V$3:V$465)</f>
        <v>0</v>
      </c>
    </row>
    <row r="106" spans="1:22" x14ac:dyDescent="0.25">
      <c r="A106" s="20" t="s">
        <v>655</v>
      </c>
      <c r="B106">
        <f>SUMIF('Rodda Stats to 17-18'!$A$3:$A$465,'Combined Stats - Formula'!$A106,'Rodda Stats to 17-18'!B$3:B$465)</f>
        <v>0</v>
      </c>
      <c r="C106">
        <f>SUMIF('Rodda Stats to 17-18'!$A$3:$A$465,'Combined Stats - Formula'!$A106,'Rodda Stats to 17-18'!C$3:C$465)</f>
        <v>19</v>
      </c>
      <c r="D106">
        <f>SUMIF('Rodda Stats to 17-18'!$A$3:$A$465,'Combined Stats - Formula'!$A106,'Rodda Stats to 17-18'!D$3:D$465)</f>
        <v>19</v>
      </c>
      <c r="E106">
        <f>SUMIF('Rodda Stats to 17-18'!$A$3:$A$465,'Combined Stats - Formula'!$A106,'Rodda Stats to 17-18'!E$3:E$465)</f>
        <v>176</v>
      </c>
      <c r="F106">
        <f>SUMIF('Rodda Stats to 17-18'!$A$3:$A$465,'Combined Stats - Formula'!$A106,'Rodda Stats to 17-18'!F$3:F$465)</f>
        <v>4</v>
      </c>
      <c r="G106">
        <f>SUMIF('Rodda Stats to 17-18'!$A$3:$A$465,'Combined Stats - Formula'!$A106,'Rodda Stats to 17-18'!G$3:G$465)</f>
        <v>0</v>
      </c>
      <c r="H106">
        <f>SUMIF('Rodda Stats to 17-18'!$A$3:$A$465,'Combined Stats - Formula'!$A106,'Rodda Stats to 17-18'!H$3:H$465)</f>
        <v>0</v>
      </c>
      <c r="I106" s="23">
        <f>SUMIF('Rodda Stats to 17-18'!$A$3:$A$465,'Combined Stats - Formula'!$A106,'Rodda Stats to 17-18'!I$3:I$465)</f>
        <v>28</v>
      </c>
      <c r="J106">
        <f t="shared" si="4"/>
        <v>11.73</v>
      </c>
      <c r="K106">
        <f>SUMIF('Rodda Stats to 17-18'!$A$3:$A$465,'Combined Stats - Formula'!$A106,'Rodda Stats to 17-18'!K$3:K$465)</f>
        <v>0</v>
      </c>
      <c r="L106">
        <f>SUMIF('Rodda Stats to 17-18'!$A$3:$A$465,'Combined Stats - Formula'!$A106,'Rodda Stats to 17-18'!L$3:L$465)</f>
        <v>2</v>
      </c>
      <c r="M106">
        <f>SUMIF('Rodda Stats to 17-18'!$A$3:$A$465,'Combined Stats - Formula'!$A106,'Rodda Stats to 17-18'!M$3:M$465)</f>
        <v>14</v>
      </c>
      <c r="N106">
        <f>SUMIF('Rodda Stats to 17-18'!$A$3:$A$465,'Combined Stats - Formula'!$A106,'Rodda Stats to 17-18'!N$3:N$465)</f>
        <v>0</v>
      </c>
      <c r="O106">
        <f>SUMIF('Rodda Stats to 17-18'!$A$3:$A$465,'Combined Stats - Formula'!$A106,'Rodda Stats to 17-18'!O$3:O$465)</f>
        <v>0</v>
      </c>
      <c r="P106">
        <f t="shared" si="5"/>
        <v>7</v>
      </c>
      <c r="Q106">
        <f t="shared" si="6"/>
        <v>0</v>
      </c>
      <c r="R106">
        <f t="shared" si="7"/>
        <v>0</v>
      </c>
      <c r="S106" s="23">
        <f>SUMIF('Rodda Stats to 17-18'!$A$3:$A$465,'Combined Stats - Formula'!$A106,'Rodda Stats to 17-18'!S$3:S$465)</f>
        <v>0</v>
      </c>
      <c r="T106">
        <f>SUMIF('Rodda Stats to 17-18'!$A$3:$A$465,'Combined Stats - Formula'!$A106,'Rodda Stats to 17-18'!T$3:T$465)</f>
        <v>10</v>
      </c>
      <c r="U106">
        <f>SUMIF('Rodda Stats to 17-18'!$A$3:$A$465,'Combined Stats - Formula'!$A106,'Rodda Stats to 17-18'!U$3:U$465)</f>
        <v>0</v>
      </c>
      <c r="V106">
        <f>SUMIF('Rodda Stats to 17-18'!$A$3:$A$465,'Combined Stats - Formula'!$A106,'Rodda Stats to 17-18'!V$3:V$465)</f>
        <v>0</v>
      </c>
    </row>
    <row r="107" spans="1:22" x14ac:dyDescent="0.25">
      <c r="A107" s="20" t="s">
        <v>656</v>
      </c>
      <c r="B107">
        <f>SUMIF('Rodda Stats to 17-18'!$A$3:$A$465,'Combined Stats - Formula'!$A107,'Rodda Stats to 17-18'!B$3:B$465)</f>
        <v>0</v>
      </c>
      <c r="C107">
        <f>SUMIF('Rodda Stats to 17-18'!$A$3:$A$465,'Combined Stats - Formula'!$A107,'Rodda Stats to 17-18'!C$3:C$465)</f>
        <v>33</v>
      </c>
      <c r="D107">
        <f>SUMIF('Rodda Stats to 17-18'!$A$3:$A$465,'Combined Stats - Formula'!$A107,'Rodda Stats to 17-18'!D$3:D$465)</f>
        <v>40</v>
      </c>
      <c r="E107">
        <f>SUMIF('Rodda Stats to 17-18'!$A$3:$A$465,'Combined Stats - Formula'!$A107,'Rodda Stats to 17-18'!E$3:E$465)</f>
        <v>437</v>
      </c>
      <c r="F107">
        <f>SUMIF('Rodda Stats to 17-18'!$A$3:$A$465,'Combined Stats - Formula'!$A107,'Rodda Stats to 17-18'!F$3:F$465)</f>
        <v>8</v>
      </c>
      <c r="G107">
        <f>SUMIF('Rodda Stats to 17-18'!$A$3:$A$465,'Combined Stats - Formula'!$A107,'Rodda Stats to 17-18'!G$3:G$465)</f>
        <v>1</v>
      </c>
      <c r="H107">
        <f>SUMIF('Rodda Stats to 17-18'!$A$3:$A$465,'Combined Stats - Formula'!$A107,'Rodda Stats to 17-18'!H$3:H$465)</f>
        <v>0</v>
      </c>
      <c r="I107" s="23">
        <f>SUMIF('Rodda Stats to 17-18'!$A$3:$A$465,'Combined Stats - Formula'!$A107,'Rodda Stats to 17-18'!I$3:I$465)</f>
        <v>71</v>
      </c>
      <c r="J107">
        <f t="shared" si="4"/>
        <v>13.66</v>
      </c>
      <c r="K107">
        <f>SUMIF('Rodda Stats to 17-18'!$A$3:$A$465,'Combined Stats - Formula'!$A107,'Rodda Stats to 17-18'!K$3:K$465)</f>
        <v>0</v>
      </c>
      <c r="L107">
        <f>SUMIF('Rodda Stats to 17-18'!$A$3:$A$465,'Combined Stats - Formula'!$A107,'Rodda Stats to 17-18'!L$3:L$465)</f>
        <v>8</v>
      </c>
      <c r="M107">
        <f>SUMIF('Rodda Stats to 17-18'!$A$3:$A$465,'Combined Stats - Formula'!$A107,'Rodda Stats to 17-18'!M$3:M$465)</f>
        <v>142</v>
      </c>
      <c r="N107">
        <f>SUMIF('Rodda Stats to 17-18'!$A$3:$A$465,'Combined Stats - Formula'!$A107,'Rodda Stats to 17-18'!N$3:N$465)</f>
        <v>0</v>
      </c>
      <c r="O107">
        <f>SUMIF('Rodda Stats to 17-18'!$A$3:$A$465,'Combined Stats - Formula'!$A107,'Rodda Stats to 17-18'!O$3:O$465)</f>
        <v>0</v>
      </c>
      <c r="P107">
        <f t="shared" si="5"/>
        <v>17.75</v>
      </c>
      <c r="Q107">
        <f t="shared" si="6"/>
        <v>0</v>
      </c>
      <c r="R107">
        <f t="shared" si="7"/>
        <v>0</v>
      </c>
      <c r="S107" s="23">
        <f>SUMIF('Rodda Stats to 17-18'!$A$3:$A$465,'Combined Stats - Formula'!$A107,'Rodda Stats to 17-18'!S$3:S$465)</f>
        <v>0</v>
      </c>
      <c r="T107">
        <f>SUMIF('Rodda Stats to 17-18'!$A$3:$A$465,'Combined Stats - Formula'!$A107,'Rodda Stats to 17-18'!T$3:T$465)</f>
        <v>16</v>
      </c>
      <c r="U107">
        <f>SUMIF('Rodda Stats to 17-18'!$A$3:$A$465,'Combined Stats - Formula'!$A107,'Rodda Stats to 17-18'!U$3:U$465)</f>
        <v>0</v>
      </c>
      <c r="V107">
        <f>SUMIF('Rodda Stats to 17-18'!$A$3:$A$465,'Combined Stats - Formula'!$A107,'Rodda Stats to 17-18'!V$3:V$465)</f>
        <v>0</v>
      </c>
    </row>
    <row r="108" spans="1:22" x14ac:dyDescent="0.25">
      <c r="A108" s="20" t="s">
        <v>657</v>
      </c>
      <c r="B108">
        <f>SUMIF('Rodda Stats to 17-18'!$A$3:$A$465,'Combined Stats - Formula'!$A108,'Rodda Stats to 17-18'!B$3:B$465)</f>
        <v>0</v>
      </c>
      <c r="C108">
        <f>SUMIF('Rodda Stats to 17-18'!$A$3:$A$465,'Combined Stats - Formula'!$A108,'Rodda Stats to 17-18'!C$3:C$465)</f>
        <v>4</v>
      </c>
      <c r="D108">
        <f>SUMIF('Rodda Stats to 17-18'!$A$3:$A$465,'Combined Stats - Formula'!$A108,'Rodda Stats to 17-18'!D$3:D$465)</f>
        <v>3</v>
      </c>
      <c r="E108">
        <f>SUMIF('Rodda Stats to 17-18'!$A$3:$A$465,'Combined Stats - Formula'!$A108,'Rodda Stats to 17-18'!E$3:E$465)</f>
        <v>2</v>
      </c>
      <c r="F108">
        <f>SUMIF('Rodda Stats to 17-18'!$A$3:$A$465,'Combined Stats - Formula'!$A108,'Rodda Stats to 17-18'!F$3:F$465)</f>
        <v>1</v>
      </c>
      <c r="G108">
        <f>SUMIF('Rodda Stats to 17-18'!$A$3:$A$465,'Combined Stats - Formula'!$A108,'Rodda Stats to 17-18'!G$3:G$465)</f>
        <v>0</v>
      </c>
      <c r="H108">
        <f>SUMIF('Rodda Stats to 17-18'!$A$3:$A$465,'Combined Stats - Formula'!$A108,'Rodda Stats to 17-18'!H$3:H$465)</f>
        <v>0</v>
      </c>
      <c r="I108" s="23">
        <f>SUMIF('Rodda Stats to 17-18'!$A$3:$A$465,'Combined Stats - Formula'!$A108,'Rodda Stats to 17-18'!I$3:I$465)</f>
        <v>1.1000000000000001</v>
      </c>
      <c r="J108">
        <f t="shared" si="4"/>
        <v>1</v>
      </c>
      <c r="K108">
        <f>SUMIF('Rodda Stats to 17-18'!$A$3:$A$465,'Combined Stats - Formula'!$A108,'Rodda Stats to 17-18'!K$3:K$465)</f>
        <v>0</v>
      </c>
      <c r="L108">
        <f>SUMIF('Rodda Stats to 17-18'!$A$3:$A$465,'Combined Stats - Formula'!$A108,'Rodda Stats to 17-18'!L$3:L$465)</f>
        <v>6</v>
      </c>
      <c r="M108">
        <f>SUMIF('Rodda Stats to 17-18'!$A$3:$A$465,'Combined Stats - Formula'!$A108,'Rodda Stats to 17-18'!M$3:M$465)</f>
        <v>132</v>
      </c>
      <c r="N108">
        <f>SUMIF('Rodda Stats to 17-18'!$A$3:$A$465,'Combined Stats - Formula'!$A108,'Rodda Stats to 17-18'!N$3:N$465)</f>
        <v>0</v>
      </c>
      <c r="O108">
        <f>SUMIF('Rodda Stats to 17-18'!$A$3:$A$465,'Combined Stats - Formula'!$A108,'Rodda Stats to 17-18'!O$3:O$465)</f>
        <v>0</v>
      </c>
      <c r="P108">
        <f t="shared" si="5"/>
        <v>22</v>
      </c>
      <c r="Q108">
        <f t="shared" si="6"/>
        <v>0</v>
      </c>
      <c r="R108">
        <f t="shared" si="7"/>
        <v>0</v>
      </c>
      <c r="S108" s="23">
        <f>SUMIF('Rodda Stats to 17-18'!$A$3:$A$465,'Combined Stats - Formula'!$A108,'Rodda Stats to 17-18'!S$3:S$465)</f>
        <v>0</v>
      </c>
      <c r="T108">
        <f>SUMIF('Rodda Stats to 17-18'!$A$3:$A$465,'Combined Stats - Formula'!$A108,'Rodda Stats to 17-18'!T$3:T$465)</f>
        <v>0</v>
      </c>
      <c r="U108">
        <f>SUMIF('Rodda Stats to 17-18'!$A$3:$A$465,'Combined Stats - Formula'!$A108,'Rodda Stats to 17-18'!U$3:U$465)</f>
        <v>0</v>
      </c>
      <c r="V108">
        <f>SUMIF('Rodda Stats to 17-18'!$A$3:$A$465,'Combined Stats - Formula'!$A108,'Rodda Stats to 17-18'!V$3:V$465)</f>
        <v>0</v>
      </c>
    </row>
    <row r="109" spans="1:22" x14ac:dyDescent="0.25">
      <c r="A109" s="20" t="s">
        <v>658</v>
      </c>
      <c r="B109">
        <f>SUMIF('Rodda Stats to 17-18'!$A$3:$A$465,'Combined Stats - Formula'!$A109,'Rodda Stats to 17-18'!B$3:B$465)</f>
        <v>0</v>
      </c>
      <c r="C109">
        <f>SUMIF('Rodda Stats to 17-18'!$A$3:$A$465,'Combined Stats - Formula'!$A109,'Rodda Stats to 17-18'!C$3:C$465)</f>
        <v>22</v>
      </c>
      <c r="D109">
        <f>SUMIF('Rodda Stats to 17-18'!$A$3:$A$465,'Combined Stats - Formula'!$A109,'Rodda Stats to 17-18'!D$3:D$465)</f>
        <v>23</v>
      </c>
      <c r="E109">
        <f>SUMIF('Rodda Stats to 17-18'!$A$3:$A$465,'Combined Stats - Formula'!$A109,'Rodda Stats to 17-18'!E$3:E$465)</f>
        <v>96</v>
      </c>
      <c r="F109">
        <f>SUMIF('Rodda Stats to 17-18'!$A$3:$A$465,'Combined Stats - Formula'!$A109,'Rodda Stats to 17-18'!F$3:F$465)</f>
        <v>7</v>
      </c>
      <c r="G109">
        <f>SUMIF('Rodda Stats to 17-18'!$A$3:$A$465,'Combined Stats - Formula'!$A109,'Rodda Stats to 17-18'!G$3:G$465)</f>
        <v>0</v>
      </c>
      <c r="H109">
        <f>SUMIF('Rodda Stats to 17-18'!$A$3:$A$465,'Combined Stats - Formula'!$A109,'Rodda Stats to 17-18'!H$3:H$465)</f>
        <v>0</v>
      </c>
      <c r="I109" s="23">
        <f>SUMIF('Rodda Stats to 17-18'!$A$3:$A$465,'Combined Stats - Formula'!$A109,'Rodda Stats to 17-18'!I$3:I$465)</f>
        <v>27.1</v>
      </c>
      <c r="J109">
        <f t="shared" si="4"/>
        <v>6</v>
      </c>
      <c r="K109">
        <f>SUMIF('Rodda Stats to 17-18'!$A$3:$A$465,'Combined Stats - Formula'!$A109,'Rodda Stats to 17-18'!K$3:K$465)</f>
        <v>0</v>
      </c>
      <c r="L109">
        <f>SUMIF('Rodda Stats to 17-18'!$A$3:$A$465,'Combined Stats - Formula'!$A109,'Rodda Stats to 17-18'!L$3:L$465)</f>
        <v>26</v>
      </c>
      <c r="M109">
        <f>SUMIF('Rodda Stats to 17-18'!$A$3:$A$465,'Combined Stats - Formula'!$A109,'Rodda Stats to 17-18'!M$3:M$465)</f>
        <v>658</v>
      </c>
      <c r="N109">
        <f>SUMIF('Rodda Stats to 17-18'!$A$3:$A$465,'Combined Stats - Formula'!$A109,'Rodda Stats to 17-18'!N$3:N$465)</f>
        <v>0</v>
      </c>
      <c r="O109">
        <f>SUMIF('Rodda Stats to 17-18'!$A$3:$A$465,'Combined Stats - Formula'!$A109,'Rodda Stats to 17-18'!O$3:O$465)</f>
        <v>0</v>
      </c>
      <c r="P109">
        <f t="shared" si="5"/>
        <v>25.31</v>
      </c>
      <c r="Q109">
        <f t="shared" si="6"/>
        <v>0</v>
      </c>
      <c r="R109">
        <f t="shared" si="7"/>
        <v>0</v>
      </c>
      <c r="S109" s="23">
        <f>SUMIF('Rodda Stats to 17-18'!$A$3:$A$465,'Combined Stats - Formula'!$A109,'Rodda Stats to 17-18'!S$3:S$465)</f>
        <v>0</v>
      </c>
      <c r="T109">
        <f>SUMIF('Rodda Stats to 17-18'!$A$3:$A$465,'Combined Stats - Formula'!$A109,'Rodda Stats to 17-18'!T$3:T$465)</f>
        <v>4</v>
      </c>
      <c r="U109">
        <f>SUMIF('Rodda Stats to 17-18'!$A$3:$A$465,'Combined Stats - Formula'!$A109,'Rodda Stats to 17-18'!U$3:U$465)</f>
        <v>0</v>
      </c>
      <c r="V109">
        <f>SUMIF('Rodda Stats to 17-18'!$A$3:$A$465,'Combined Stats - Formula'!$A109,'Rodda Stats to 17-18'!V$3:V$465)</f>
        <v>0</v>
      </c>
    </row>
    <row r="110" spans="1:22" x14ac:dyDescent="0.25">
      <c r="A110" s="20" t="s">
        <v>659</v>
      </c>
      <c r="B110">
        <f>SUMIF('Rodda Stats to 17-18'!$A$3:$A$465,'Combined Stats - Formula'!$A110,'Rodda Stats to 17-18'!B$3:B$465)</f>
        <v>0</v>
      </c>
      <c r="C110">
        <f>SUMIF('Rodda Stats to 17-18'!$A$3:$A$465,'Combined Stats - Formula'!$A110,'Rodda Stats to 17-18'!C$3:C$465)</f>
        <v>4</v>
      </c>
      <c r="D110">
        <f>SUMIF('Rodda Stats to 17-18'!$A$3:$A$465,'Combined Stats - Formula'!$A110,'Rodda Stats to 17-18'!D$3:D$465)</f>
        <v>2</v>
      </c>
      <c r="E110">
        <f>SUMIF('Rodda Stats to 17-18'!$A$3:$A$465,'Combined Stats - Formula'!$A110,'Rodda Stats to 17-18'!E$3:E$465)</f>
        <v>45</v>
      </c>
      <c r="F110">
        <f>SUMIF('Rodda Stats to 17-18'!$A$3:$A$465,'Combined Stats - Formula'!$A110,'Rodda Stats to 17-18'!F$3:F$465)</f>
        <v>2</v>
      </c>
      <c r="G110">
        <f>SUMIF('Rodda Stats to 17-18'!$A$3:$A$465,'Combined Stats - Formula'!$A110,'Rodda Stats to 17-18'!G$3:G$465)</f>
        <v>0</v>
      </c>
      <c r="H110">
        <f>SUMIF('Rodda Stats to 17-18'!$A$3:$A$465,'Combined Stats - Formula'!$A110,'Rodda Stats to 17-18'!H$3:H$465)</f>
        <v>0</v>
      </c>
      <c r="I110" s="23">
        <f>SUMIF('Rodda Stats to 17-18'!$A$3:$A$465,'Combined Stats - Formula'!$A110,'Rodda Stats to 17-18'!I$3:I$465)</f>
        <v>39.1</v>
      </c>
      <c r="J110" t="e">
        <f t="shared" si="4"/>
        <v>#DIV/0!</v>
      </c>
      <c r="K110">
        <f>SUMIF('Rodda Stats to 17-18'!$A$3:$A$465,'Combined Stats - Formula'!$A110,'Rodda Stats to 17-18'!K$3:K$465)</f>
        <v>0</v>
      </c>
      <c r="L110">
        <f>SUMIF('Rodda Stats to 17-18'!$A$3:$A$465,'Combined Stats - Formula'!$A110,'Rodda Stats to 17-18'!L$3:L$465)</f>
        <v>0</v>
      </c>
      <c r="M110">
        <f>SUMIF('Rodda Stats to 17-18'!$A$3:$A$465,'Combined Stats - Formula'!$A110,'Rodda Stats to 17-18'!M$3:M$465)</f>
        <v>0</v>
      </c>
      <c r="N110">
        <f>SUMIF('Rodda Stats to 17-18'!$A$3:$A$465,'Combined Stats - Formula'!$A110,'Rodda Stats to 17-18'!N$3:N$465)</f>
        <v>0</v>
      </c>
      <c r="O110">
        <f>SUMIF('Rodda Stats to 17-18'!$A$3:$A$465,'Combined Stats - Formula'!$A110,'Rodda Stats to 17-18'!O$3:O$465)</f>
        <v>0</v>
      </c>
      <c r="P110" t="str">
        <f t="shared" si="5"/>
        <v/>
      </c>
      <c r="Q110">
        <f t="shared" si="6"/>
        <v>0</v>
      </c>
      <c r="R110">
        <f t="shared" si="7"/>
        <v>0</v>
      </c>
      <c r="S110" s="23">
        <f>SUMIF('Rodda Stats to 17-18'!$A$3:$A$465,'Combined Stats - Formula'!$A110,'Rodda Stats to 17-18'!S$3:S$465)</f>
        <v>0</v>
      </c>
      <c r="T110">
        <f>SUMIF('Rodda Stats to 17-18'!$A$3:$A$465,'Combined Stats - Formula'!$A110,'Rodda Stats to 17-18'!T$3:T$465)</f>
        <v>0</v>
      </c>
      <c r="U110">
        <f>SUMIF('Rodda Stats to 17-18'!$A$3:$A$465,'Combined Stats - Formula'!$A110,'Rodda Stats to 17-18'!U$3:U$465)</f>
        <v>0</v>
      </c>
      <c r="V110">
        <f>SUMIF('Rodda Stats to 17-18'!$A$3:$A$465,'Combined Stats - Formula'!$A110,'Rodda Stats to 17-18'!V$3:V$465)</f>
        <v>0</v>
      </c>
    </row>
    <row r="111" spans="1:22" x14ac:dyDescent="0.25">
      <c r="A111" s="20" t="s">
        <v>660</v>
      </c>
      <c r="B111">
        <f>SUMIF('Rodda Stats to 17-18'!$A$3:$A$465,'Combined Stats - Formula'!$A111,'Rodda Stats to 17-18'!B$3:B$465)</f>
        <v>0</v>
      </c>
      <c r="C111">
        <f>SUMIF('Rodda Stats to 17-18'!$A$3:$A$465,'Combined Stats - Formula'!$A111,'Rodda Stats to 17-18'!C$3:C$465)</f>
        <v>20</v>
      </c>
      <c r="D111">
        <f>SUMIF('Rodda Stats to 17-18'!$A$3:$A$465,'Combined Stats - Formula'!$A111,'Rodda Stats to 17-18'!D$3:D$465)</f>
        <v>27</v>
      </c>
      <c r="E111">
        <f>SUMIF('Rodda Stats to 17-18'!$A$3:$A$465,'Combined Stats - Formula'!$A111,'Rodda Stats to 17-18'!E$3:E$465)</f>
        <v>309</v>
      </c>
      <c r="F111">
        <f>SUMIF('Rodda Stats to 17-18'!$A$3:$A$465,'Combined Stats - Formula'!$A111,'Rodda Stats to 17-18'!F$3:F$465)</f>
        <v>2</v>
      </c>
      <c r="G111">
        <f>SUMIF('Rodda Stats to 17-18'!$A$3:$A$465,'Combined Stats - Formula'!$A111,'Rodda Stats to 17-18'!G$3:G$465)</f>
        <v>0</v>
      </c>
      <c r="H111">
        <f>SUMIF('Rodda Stats to 17-18'!$A$3:$A$465,'Combined Stats - Formula'!$A111,'Rodda Stats to 17-18'!H$3:H$465)</f>
        <v>0</v>
      </c>
      <c r="I111" s="23">
        <f>SUMIF('Rodda Stats to 17-18'!$A$3:$A$465,'Combined Stats - Formula'!$A111,'Rodda Stats to 17-18'!I$3:I$465)</f>
        <v>39</v>
      </c>
      <c r="J111">
        <f t="shared" si="4"/>
        <v>12.36</v>
      </c>
      <c r="K111">
        <f>SUMIF('Rodda Stats to 17-18'!$A$3:$A$465,'Combined Stats - Formula'!$A111,'Rodda Stats to 17-18'!K$3:K$465)</f>
        <v>0</v>
      </c>
      <c r="L111">
        <f>SUMIF('Rodda Stats to 17-18'!$A$3:$A$465,'Combined Stats - Formula'!$A111,'Rodda Stats to 17-18'!L$3:L$465)</f>
        <v>2</v>
      </c>
      <c r="M111">
        <f>SUMIF('Rodda Stats to 17-18'!$A$3:$A$465,'Combined Stats - Formula'!$A111,'Rodda Stats to 17-18'!M$3:M$465)</f>
        <v>83</v>
      </c>
      <c r="N111">
        <f>SUMIF('Rodda Stats to 17-18'!$A$3:$A$465,'Combined Stats - Formula'!$A111,'Rodda Stats to 17-18'!N$3:N$465)</f>
        <v>0</v>
      </c>
      <c r="O111">
        <f>SUMIF('Rodda Stats to 17-18'!$A$3:$A$465,'Combined Stats - Formula'!$A111,'Rodda Stats to 17-18'!O$3:O$465)</f>
        <v>0</v>
      </c>
      <c r="P111">
        <f t="shared" si="5"/>
        <v>41.5</v>
      </c>
      <c r="Q111">
        <f t="shared" si="6"/>
        <v>0</v>
      </c>
      <c r="R111">
        <f t="shared" si="7"/>
        <v>0</v>
      </c>
      <c r="S111" s="23">
        <f>SUMIF('Rodda Stats to 17-18'!$A$3:$A$465,'Combined Stats - Formula'!$A111,'Rodda Stats to 17-18'!S$3:S$465)</f>
        <v>0</v>
      </c>
      <c r="T111">
        <f>SUMIF('Rodda Stats to 17-18'!$A$3:$A$465,'Combined Stats - Formula'!$A111,'Rodda Stats to 17-18'!T$3:T$465)</f>
        <v>4</v>
      </c>
      <c r="U111">
        <f>SUMIF('Rodda Stats to 17-18'!$A$3:$A$465,'Combined Stats - Formula'!$A111,'Rodda Stats to 17-18'!U$3:U$465)</f>
        <v>0</v>
      </c>
      <c r="V111">
        <f>SUMIF('Rodda Stats to 17-18'!$A$3:$A$465,'Combined Stats - Formula'!$A111,'Rodda Stats to 17-18'!V$3:V$465)</f>
        <v>1</v>
      </c>
    </row>
    <row r="112" spans="1:22" x14ac:dyDescent="0.25">
      <c r="A112" s="20" t="s">
        <v>661</v>
      </c>
      <c r="B112">
        <f>SUMIF('Rodda Stats to 17-18'!$A$3:$A$465,'Combined Stats - Formula'!$A112,'Rodda Stats to 17-18'!B$3:B$465)</f>
        <v>0</v>
      </c>
      <c r="C112">
        <f>SUMIF('Rodda Stats to 17-18'!$A$3:$A$465,'Combined Stats - Formula'!$A112,'Rodda Stats to 17-18'!C$3:C$465)</f>
        <v>6</v>
      </c>
      <c r="D112">
        <f>SUMIF('Rodda Stats to 17-18'!$A$3:$A$465,'Combined Stats - Formula'!$A112,'Rodda Stats to 17-18'!D$3:D$465)</f>
        <v>9</v>
      </c>
      <c r="E112">
        <f>SUMIF('Rodda Stats to 17-18'!$A$3:$A$465,'Combined Stats - Formula'!$A112,'Rodda Stats to 17-18'!E$3:E$465)</f>
        <v>117</v>
      </c>
      <c r="F112">
        <f>SUMIF('Rodda Stats to 17-18'!$A$3:$A$465,'Combined Stats - Formula'!$A112,'Rodda Stats to 17-18'!F$3:F$465)</f>
        <v>1</v>
      </c>
      <c r="G112">
        <f>SUMIF('Rodda Stats to 17-18'!$A$3:$A$465,'Combined Stats - Formula'!$A112,'Rodda Stats to 17-18'!G$3:G$465)</f>
        <v>1</v>
      </c>
      <c r="H112">
        <f>SUMIF('Rodda Stats to 17-18'!$A$3:$A$465,'Combined Stats - Formula'!$A112,'Rodda Stats to 17-18'!H$3:H$465)</f>
        <v>0</v>
      </c>
      <c r="I112" s="23">
        <f>SUMIF('Rodda Stats to 17-18'!$A$3:$A$465,'Combined Stats - Formula'!$A112,'Rodda Stats to 17-18'!I$3:I$465)</f>
        <v>68.099999999999994</v>
      </c>
      <c r="J112">
        <f t="shared" si="4"/>
        <v>14.63</v>
      </c>
      <c r="K112">
        <f>SUMIF('Rodda Stats to 17-18'!$A$3:$A$465,'Combined Stats - Formula'!$A112,'Rodda Stats to 17-18'!K$3:K$465)</f>
        <v>0</v>
      </c>
      <c r="L112">
        <f>SUMIF('Rodda Stats to 17-18'!$A$3:$A$465,'Combined Stats - Formula'!$A112,'Rodda Stats to 17-18'!L$3:L$465)</f>
        <v>0</v>
      </c>
      <c r="M112">
        <f>SUMIF('Rodda Stats to 17-18'!$A$3:$A$465,'Combined Stats - Formula'!$A112,'Rodda Stats to 17-18'!M$3:M$465)</f>
        <v>0</v>
      </c>
      <c r="N112">
        <f>SUMIF('Rodda Stats to 17-18'!$A$3:$A$465,'Combined Stats - Formula'!$A112,'Rodda Stats to 17-18'!N$3:N$465)</f>
        <v>0</v>
      </c>
      <c r="O112">
        <f>SUMIF('Rodda Stats to 17-18'!$A$3:$A$465,'Combined Stats - Formula'!$A112,'Rodda Stats to 17-18'!O$3:O$465)</f>
        <v>0</v>
      </c>
      <c r="P112" t="str">
        <f t="shared" si="5"/>
        <v/>
      </c>
      <c r="Q112">
        <f t="shared" si="6"/>
        <v>0</v>
      </c>
      <c r="R112">
        <f t="shared" si="7"/>
        <v>0</v>
      </c>
      <c r="S112" s="23">
        <f>SUMIF('Rodda Stats to 17-18'!$A$3:$A$465,'Combined Stats - Formula'!$A112,'Rodda Stats to 17-18'!S$3:S$465)</f>
        <v>0</v>
      </c>
      <c r="T112">
        <f>SUMIF('Rodda Stats to 17-18'!$A$3:$A$465,'Combined Stats - Formula'!$A112,'Rodda Stats to 17-18'!T$3:T$465)</f>
        <v>1</v>
      </c>
      <c r="U112">
        <f>SUMIF('Rodda Stats to 17-18'!$A$3:$A$465,'Combined Stats - Formula'!$A112,'Rodda Stats to 17-18'!U$3:U$465)</f>
        <v>0</v>
      </c>
      <c r="V112">
        <f>SUMIF('Rodda Stats to 17-18'!$A$3:$A$465,'Combined Stats - Formula'!$A112,'Rodda Stats to 17-18'!V$3:V$465)</f>
        <v>0</v>
      </c>
    </row>
    <row r="113" spans="1:22" x14ac:dyDescent="0.25">
      <c r="A113" s="20" t="s">
        <v>662</v>
      </c>
      <c r="B113">
        <f>SUMIF('Rodda Stats to 17-18'!$A$3:$A$465,'Combined Stats - Formula'!$A113,'Rodda Stats to 17-18'!B$3:B$465)</f>
        <v>0</v>
      </c>
      <c r="C113">
        <f>SUMIF('Rodda Stats to 17-18'!$A$3:$A$465,'Combined Stats - Formula'!$A113,'Rodda Stats to 17-18'!C$3:C$465)</f>
        <v>14</v>
      </c>
      <c r="D113">
        <f>SUMIF('Rodda Stats to 17-18'!$A$3:$A$465,'Combined Stats - Formula'!$A113,'Rodda Stats to 17-18'!D$3:D$465)</f>
        <v>9</v>
      </c>
      <c r="E113">
        <f>SUMIF('Rodda Stats to 17-18'!$A$3:$A$465,'Combined Stats - Formula'!$A113,'Rodda Stats to 17-18'!E$3:E$465)</f>
        <v>64</v>
      </c>
      <c r="F113">
        <f>SUMIF('Rodda Stats to 17-18'!$A$3:$A$465,'Combined Stats - Formula'!$A113,'Rodda Stats to 17-18'!F$3:F$465)</f>
        <v>4</v>
      </c>
      <c r="G113">
        <f>SUMIF('Rodda Stats to 17-18'!$A$3:$A$465,'Combined Stats - Formula'!$A113,'Rodda Stats to 17-18'!G$3:G$465)</f>
        <v>0</v>
      </c>
      <c r="H113">
        <f>SUMIF('Rodda Stats to 17-18'!$A$3:$A$465,'Combined Stats - Formula'!$A113,'Rodda Stats to 17-18'!H$3:H$465)</f>
        <v>0</v>
      </c>
      <c r="I113" s="23">
        <f>SUMIF('Rodda Stats to 17-18'!$A$3:$A$465,'Combined Stats - Formula'!$A113,'Rodda Stats to 17-18'!I$3:I$465)</f>
        <v>17.100000000000001</v>
      </c>
      <c r="J113">
        <f t="shared" si="4"/>
        <v>12.8</v>
      </c>
      <c r="K113">
        <f>SUMIF('Rodda Stats to 17-18'!$A$3:$A$465,'Combined Stats - Formula'!$A113,'Rodda Stats to 17-18'!K$3:K$465)</f>
        <v>0</v>
      </c>
      <c r="L113">
        <f>SUMIF('Rodda Stats to 17-18'!$A$3:$A$465,'Combined Stats - Formula'!$A113,'Rodda Stats to 17-18'!L$3:L$465)</f>
        <v>10</v>
      </c>
      <c r="M113">
        <f>SUMIF('Rodda Stats to 17-18'!$A$3:$A$465,'Combined Stats - Formula'!$A113,'Rodda Stats to 17-18'!M$3:M$465)</f>
        <v>417</v>
      </c>
      <c r="N113">
        <f>SUMIF('Rodda Stats to 17-18'!$A$3:$A$465,'Combined Stats - Formula'!$A113,'Rodda Stats to 17-18'!N$3:N$465)</f>
        <v>0</v>
      </c>
      <c r="O113">
        <f>SUMIF('Rodda Stats to 17-18'!$A$3:$A$465,'Combined Stats - Formula'!$A113,'Rodda Stats to 17-18'!O$3:O$465)</f>
        <v>0</v>
      </c>
      <c r="P113">
        <f t="shared" si="5"/>
        <v>41.7</v>
      </c>
      <c r="Q113">
        <f t="shared" si="6"/>
        <v>0</v>
      </c>
      <c r="R113">
        <f t="shared" si="7"/>
        <v>0</v>
      </c>
      <c r="S113" s="23">
        <f>SUMIF('Rodda Stats to 17-18'!$A$3:$A$465,'Combined Stats - Formula'!$A113,'Rodda Stats to 17-18'!S$3:S$465)</f>
        <v>0</v>
      </c>
      <c r="T113">
        <f>SUMIF('Rodda Stats to 17-18'!$A$3:$A$465,'Combined Stats - Formula'!$A113,'Rodda Stats to 17-18'!T$3:T$465)</f>
        <v>5</v>
      </c>
      <c r="U113">
        <f>SUMIF('Rodda Stats to 17-18'!$A$3:$A$465,'Combined Stats - Formula'!$A113,'Rodda Stats to 17-18'!U$3:U$465)</f>
        <v>0</v>
      </c>
      <c r="V113">
        <f>SUMIF('Rodda Stats to 17-18'!$A$3:$A$465,'Combined Stats - Formula'!$A113,'Rodda Stats to 17-18'!V$3:V$465)</f>
        <v>0</v>
      </c>
    </row>
    <row r="114" spans="1:22" x14ac:dyDescent="0.25">
      <c r="A114" s="20" t="s">
        <v>663</v>
      </c>
      <c r="B114">
        <f>SUMIF('Rodda Stats to 17-18'!$A$3:$A$465,'Combined Stats - Formula'!$A114,'Rodda Stats to 17-18'!B$3:B$465)</f>
        <v>0</v>
      </c>
      <c r="C114">
        <f>SUMIF('Rodda Stats to 17-18'!$A$3:$A$465,'Combined Stats - Formula'!$A114,'Rodda Stats to 17-18'!C$3:C$465)</f>
        <v>15</v>
      </c>
      <c r="D114">
        <f>SUMIF('Rodda Stats to 17-18'!$A$3:$A$465,'Combined Stats - Formula'!$A114,'Rodda Stats to 17-18'!D$3:D$465)</f>
        <v>15</v>
      </c>
      <c r="E114">
        <f>SUMIF('Rodda Stats to 17-18'!$A$3:$A$465,'Combined Stats - Formula'!$A114,'Rodda Stats to 17-18'!E$3:E$465)</f>
        <v>227</v>
      </c>
      <c r="F114">
        <f>SUMIF('Rodda Stats to 17-18'!$A$3:$A$465,'Combined Stats - Formula'!$A114,'Rodda Stats to 17-18'!F$3:F$465)</f>
        <v>4</v>
      </c>
      <c r="G114">
        <f>SUMIF('Rodda Stats to 17-18'!$A$3:$A$465,'Combined Stats - Formula'!$A114,'Rodda Stats to 17-18'!G$3:G$465)</f>
        <v>1</v>
      </c>
      <c r="H114">
        <f>SUMIF('Rodda Stats to 17-18'!$A$3:$A$465,'Combined Stats - Formula'!$A114,'Rodda Stats to 17-18'!H$3:H$465)</f>
        <v>0</v>
      </c>
      <c r="I114" s="23">
        <f>SUMIF('Rodda Stats to 17-18'!$A$3:$A$465,'Combined Stats - Formula'!$A114,'Rodda Stats to 17-18'!I$3:I$465)</f>
        <v>53</v>
      </c>
      <c r="J114">
        <f t="shared" si="4"/>
        <v>20.64</v>
      </c>
      <c r="K114">
        <f>SUMIF('Rodda Stats to 17-18'!$A$3:$A$465,'Combined Stats - Formula'!$A114,'Rodda Stats to 17-18'!K$3:K$465)</f>
        <v>0</v>
      </c>
      <c r="L114">
        <f>SUMIF('Rodda Stats to 17-18'!$A$3:$A$465,'Combined Stats - Formula'!$A114,'Rodda Stats to 17-18'!L$3:L$465)</f>
        <v>12</v>
      </c>
      <c r="M114">
        <f>SUMIF('Rodda Stats to 17-18'!$A$3:$A$465,'Combined Stats - Formula'!$A114,'Rodda Stats to 17-18'!M$3:M$465)</f>
        <v>282</v>
      </c>
      <c r="N114">
        <f>SUMIF('Rodda Stats to 17-18'!$A$3:$A$465,'Combined Stats - Formula'!$A114,'Rodda Stats to 17-18'!N$3:N$465)</f>
        <v>0</v>
      </c>
      <c r="O114">
        <f>SUMIF('Rodda Stats to 17-18'!$A$3:$A$465,'Combined Stats - Formula'!$A114,'Rodda Stats to 17-18'!O$3:O$465)</f>
        <v>0</v>
      </c>
      <c r="P114">
        <f t="shared" si="5"/>
        <v>23.5</v>
      </c>
      <c r="Q114">
        <f t="shared" si="6"/>
        <v>0</v>
      </c>
      <c r="R114">
        <f t="shared" si="7"/>
        <v>0</v>
      </c>
      <c r="S114" s="23">
        <f>SUMIF('Rodda Stats to 17-18'!$A$3:$A$465,'Combined Stats - Formula'!$A114,'Rodda Stats to 17-18'!S$3:S$465)</f>
        <v>0</v>
      </c>
      <c r="T114">
        <f>SUMIF('Rodda Stats to 17-18'!$A$3:$A$465,'Combined Stats - Formula'!$A114,'Rodda Stats to 17-18'!T$3:T$465)</f>
        <v>4</v>
      </c>
      <c r="U114">
        <f>SUMIF('Rodda Stats to 17-18'!$A$3:$A$465,'Combined Stats - Formula'!$A114,'Rodda Stats to 17-18'!U$3:U$465)</f>
        <v>0</v>
      </c>
      <c r="V114">
        <f>SUMIF('Rodda Stats to 17-18'!$A$3:$A$465,'Combined Stats - Formula'!$A114,'Rodda Stats to 17-18'!V$3:V$465)</f>
        <v>0</v>
      </c>
    </row>
    <row r="115" spans="1:22" x14ac:dyDescent="0.25">
      <c r="A115" s="20" t="s">
        <v>664</v>
      </c>
      <c r="B115">
        <f>SUMIF('Rodda Stats to 17-18'!$A$3:$A$465,'Combined Stats - Formula'!$A115,'Rodda Stats to 17-18'!B$3:B$465)</f>
        <v>0</v>
      </c>
      <c r="C115">
        <f>SUMIF('Rodda Stats to 17-18'!$A$3:$A$465,'Combined Stats - Formula'!$A115,'Rodda Stats to 17-18'!C$3:C$465)</f>
        <v>1</v>
      </c>
      <c r="D115">
        <f>SUMIF('Rodda Stats to 17-18'!$A$3:$A$465,'Combined Stats - Formula'!$A115,'Rodda Stats to 17-18'!D$3:D$465)</f>
        <v>1</v>
      </c>
      <c r="E115">
        <f>SUMIF('Rodda Stats to 17-18'!$A$3:$A$465,'Combined Stats - Formula'!$A115,'Rodda Stats to 17-18'!E$3:E$465)</f>
        <v>0</v>
      </c>
      <c r="F115">
        <f>SUMIF('Rodda Stats to 17-18'!$A$3:$A$465,'Combined Stats - Formula'!$A115,'Rodda Stats to 17-18'!F$3:F$465)</f>
        <v>1</v>
      </c>
      <c r="G115">
        <f>SUMIF('Rodda Stats to 17-18'!$A$3:$A$465,'Combined Stats - Formula'!$A115,'Rodda Stats to 17-18'!G$3:G$465)</f>
        <v>0</v>
      </c>
      <c r="H115">
        <f>SUMIF('Rodda Stats to 17-18'!$A$3:$A$465,'Combined Stats - Formula'!$A115,'Rodda Stats to 17-18'!H$3:H$465)</f>
        <v>0</v>
      </c>
      <c r="I115" s="23">
        <f>SUMIF('Rodda Stats to 17-18'!$A$3:$A$465,'Combined Stats - Formula'!$A115,'Rodda Stats to 17-18'!I$3:I$465)</f>
        <v>0.1</v>
      </c>
      <c r="J115" t="e">
        <f t="shared" si="4"/>
        <v>#DIV/0!</v>
      </c>
      <c r="K115">
        <f>SUMIF('Rodda Stats to 17-18'!$A$3:$A$465,'Combined Stats - Formula'!$A115,'Rodda Stats to 17-18'!K$3:K$465)</f>
        <v>0</v>
      </c>
      <c r="L115">
        <f>SUMIF('Rodda Stats to 17-18'!$A$3:$A$465,'Combined Stats - Formula'!$A115,'Rodda Stats to 17-18'!L$3:L$465)</f>
        <v>2</v>
      </c>
      <c r="M115">
        <f>SUMIF('Rodda Stats to 17-18'!$A$3:$A$465,'Combined Stats - Formula'!$A115,'Rodda Stats to 17-18'!M$3:M$465)</f>
        <v>32</v>
      </c>
      <c r="N115">
        <f>SUMIF('Rodda Stats to 17-18'!$A$3:$A$465,'Combined Stats - Formula'!$A115,'Rodda Stats to 17-18'!N$3:N$465)</f>
        <v>0</v>
      </c>
      <c r="O115">
        <f>SUMIF('Rodda Stats to 17-18'!$A$3:$A$465,'Combined Stats - Formula'!$A115,'Rodda Stats to 17-18'!O$3:O$465)</f>
        <v>0</v>
      </c>
      <c r="P115">
        <f t="shared" si="5"/>
        <v>16</v>
      </c>
      <c r="Q115">
        <f t="shared" si="6"/>
        <v>0</v>
      </c>
      <c r="R115">
        <f t="shared" si="7"/>
        <v>0</v>
      </c>
      <c r="S115" s="23">
        <f>SUMIF('Rodda Stats to 17-18'!$A$3:$A$465,'Combined Stats - Formula'!$A115,'Rodda Stats to 17-18'!S$3:S$465)</f>
        <v>0</v>
      </c>
      <c r="T115">
        <f>SUMIF('Rodda Stats to 17-18'!$A$3:$A$465,'Combined Stats - Formula'!$A115,'Rodda Stats to 17-18'!T$3:T$465)</f>
        <v>0</v>
      </c>
      <c r="U115">
        <f>SUMIF('Rodda Stats to 17-18'!$A$3:$A$465,'Combined Stats - Formula'!$A115,'Rodda Stats to 17-18'!U$3:U$465)</f>
        <v>0</v>
      </c>
      <c r="V115">
        <f>SUMIF('Rodda Stats to 17-18'!$A$3:$A$465,'Combined Stats - Formula'!$A115,'Rodda Stats to 17-18'!V$3:V$465)</f>
        <v>0</v>
      </c>
    </row>
    <row r="116" spans="1:22" x14ac:dyDescent="0.25">
      <c r="A116" s="20" t="s">
        <v>665</v>
      </c>
      <c r="B116">
        <f>SUMIF('Rodda Stats to 17-18'!$A$3:$A$465,'Combined Stats - Formula'!$A116,'Rodda Stats to 17-18'!B$3:B$465)</f>
        <v>0</v>
      </c>
      <c r="C116">
        <f>SUMIF('Rodda Stats to 17-18'!$A$3:$A$465,'Combined Stats - Formula'!$A116,'Rodda Stats to 17-18'!C$3:C$465)</f>
        <v>18</v>
      </c>
      <c r="D116">
        <f>SUMIF('Rodda Stats to 17-18'!$A$3:$A$465,'Combined Stats - Formula'!$A116,'Rodda Stats to 17-18'!D$3:D$465)</f>
        <v>21</v>
      </c>
      <c r="E116">
        <f>SUMIF('Rodda Stats to 17-18'!$A$3:$A$465,'Combined Stats - Formula'!$A116,'Rodda Stats to 17-18'!E$3:E$465)</f>
        <v>180</v>
      </c>
      <c r="F116">
        <f>SUMIF('Rodda Stats to 17-18'!$A$3:$A$465,'Combined Stats - Formula'!$A116,'Rodda Stats to 17-18'!F$3:F$465)</f>
        <v>3</v>
      </c>
      <c r="G116">
        <f>SUMIF('Rodda Stats to 17-18'!$A$3:$A$465,'Combined Stats - Formula'!$A116,'Rodda Stats to 17-18'!G$3:G$465)</f>
        <v>0</v>
      </c>
      <c r="H116">
        <f>SUMIF('Rodda Stats to 17-18'!$A$3:$A$465,'Combined Stats - Formula'!$A116,'Rodda Stats to 17-18'!H$3:H$465)</f>
        <v>0</v>
      </c>
      <c r="I116" s="23">
        <f>SUMIF('Rodda Stats to 17-18'!$A$3:$A$465,'Combined Stats - Formula'!$A116,'Rodda Stats to 17-18'!I$3:I$465)</f>
        <v>39</v>
      </c>
      <c r="J116">
        <f t="shared" si="4"/>
        <v>10</v>
      </c>
      <c r="K116">
        <f>SUMIF('Rodda Stats to 17-18'!$A$3:$A$465,'Combined Stats - Formula'!$A116,'Rodda Stats to 17-18'!K$3:K$465)</f>
        <v>0</v>
      </c>
      <c r="L116">
        <f>SUMIF('Rodda Stats to 17-18'!$A$3:$A$465,'Combined Stats - Formula'!$A116,'Rodda Stats to 17-18'!L$3:L$465)</f>
        <v>1</v>
      </c>
      <c r="M116">
        <f>SUMIF('Rodda Stats to 17-18'!$A$3:$A$465,'Combined Stats - Formula'!$A116,'Rodda Stats to 17-18'!M$3:M$465)</f>
        <v>100</v>
      </c>
      <c r="N116">
        <f>SUMIF('Rodda Stats to 17-18'!$A$3:$A$465,'Combined Stats - Formula'!$A116,'Rodda Stats to 17-18'!N$3:N$465)</f>
        <v>0</v>
      </c>
      <c r="O116">
        <f>SUMIF('Rodda Stats to 17-18'!$A$3:$A$465,'Combined Stats - Formula'!$A116,'Rodda Stats to 17-18'!O$3:O$465)</f>
        <v>0</v>
      </c>
      <c r="P116">
        <f t="shared" si="5"/>
        <v>100</v>
      </c>
      <c r="Q116">
        <f t="shared" si="6"/>
        <v>0</v>
      </c>
      <c r="R116">
        <f t="shared" si="7"/>
        <v>0</v>
      </c>
      <c r="S116" s="23">
        <f>SUMIF('Rodda Stats to 17-18'!$A$3:$A$465,'Combined Stats - Formula'!$A116,'Rodda Stats to 17-18'!S$3:S$465)</f>
        <v>0</v>
      </c>
      <c r="T116">
        <f>SUMIF('Rodda Stats to 17-18'!$A$3:$A$465,'Combined Stats - Formula'!$A116,'Rodda Stats to 17-18'!T$3:T$465)</f>
        <v>4</v>
      </c>
      <c r="U116">
        <f>SUMIF('Rodda Stats to 17-18'!$A$3:$A$465,'Combined Stats - Formula'!$A116,'Rodda Stats to 17-18'!U$3:U$465)</f>
        <v>0</v>
      </c>
      <c r="V116">
        <f>SUMIF('Rodda Stats to 17-18'!$A$3:$A$465,'Combined Stats - Formula'!$A116,'Rodda Stats to 17-18'!V$3:V$465)</f>
        <v>0</v>
      </c>
    </row>
    <row r="117" spans="1:22" x14ac:dyDescent="0.25">
      <c r="A117" s="20" t="s">
        <v>666</v>
      </c>
      <c r="B117">
        <f>SUMIF('Rodda Stats to 17-18'!$A$3:$A$465,'Combined Stats - Formula'!$A117,'Rodda Stats to 17-18'!B$3:B$465)</f>
        <v>0</v>
      </c>
      <c r="C117">
        <f>SUMIF('Rodda Stats to 17-18'!$A$3:$A$465,'Combined Stats - Formula'!$A117,'Rodda Stats to 17-18'!C$3:C$465)</f>
        <v>10</v>
      </c>
      <c r="D117">
        <f>SUMIF('Rodda Stats to 17-18'!$A$3:$A$465,'Combined Stats - Formula'!$A117,'Rodda Stats to 17-18'!D$3:D$465)</f>
        <v>14</v>
      </c>
      <c r="E117">
        <f>SUMIF('Rodda Stats to 17-18'!$A$3:$A$465,'Combined Stats - Formula'!$A117,'Rodda Stats to 17-18'!E$3:E$465)</f>
        <v>97</v>
      </c>
      <c r="F117">
        <f>SUMIF('Rodda Stats to 17-18'!$A$3:$A$465,'Combined Stats - Formula'!$A117,'Rodda Stats to 17-18'!F$3:F$465)</f>
        <v>1</v>
      </c>
      <c r="G117">
        <f>SUMIF('Rodda Stats to 17-18'!$A$3:$A$465,'Combined Stats - Formula'!$A117,'Rodda Stats to 17-18'!G$3:G$465)</f>
        <v>0</v>
      </c>
      <c r="H117">
        <f>SUMIF('Rodda Stats to 17-18'!$A$3:$A$465,'Combined Stats - Formula'!$A117,'Rodda Stats to 17-18'!H$3:H$465)</f>
        <v>0</v>
      </c>
      <c r="I117" s="23">
        <f>SUMIF('Rodda Stats to 17-18'!$A$3:$A$465,'Combined Stats - Formula'!$A117,'Rodda Stats to 17-18'!I$3:I$465)</f>
        <v>22</v>
      </c>
      <c r="J117">
        <f t="shared" si="4"/>
        <v>7.46</v>
      </c>
      <c r="K117">
        <f>SUMIF('Rodda Stats to 17-18'!$A$3:$A$465,'Combined Stats - Formula'!$A117,'Rodda Stats to 17-18'!K$3:K$465)</f>
        <v>0</v>
      </c>
      <c r="L117">
        <f>SUMIF('Rodda Stats to 17-18'!$A$3:$A$465,'Combined Stats - Formula'!$A117,'Rodda Stats to 17-18'!L$3:L$465)</f>
        <v>5</v>
      </c>
      <c r="M117">
        <f>SUMIF('Rodda Stats to 17-18'!$A$3:$A$465,'Combined Stats - Formula'!$A117,'Rodda Stats to 17-18'!M$3:M$465)</f>
        <v>150</v>
      </c>
      <c r="N117">
        <f>SUMIF('Rodda Stats to 17-18'!$A$3:$A$465,'Combined Stats - Formula'!$A117,'Rodda Stats to 17-18'!N$3:N$465)</f>
        <v>0</v>
      </c>
      <c r="O117">
        <f>SUMIF('Rodda Stats to 17-18'!$A$3:$A$465,'Combined Stats - Formula'!$A117,'Rodda Stats to 17-18'!O$3:O$465)</f>
        <v>0</v>
      </c>
      <c r="P117">
        <f t="shared" si="5"/>
        <v>30</v>
      </c>
      <c r="Q117">
        <f t="shared" si="6"/>
        <v>0</v>
      </c>
      <c r="R117">
        <f t="shared" si="7"/>
        <v>0</v>
      </c>
      <c r="S117" s="23">
        <f>SUMIF('Rodda Stats to 17-18'!$A$3:$A$465,'Combined Stats - Formula'!$A117,'Rodda Stats to 17-18'!S$3:S$465)</f>
        <v>0</v>
      </c>
      <c r="T117">
        <f>SUMIF('Rodda Stats to 17-18'!$A$3:$A$465,'Combined Stats - Formula'!$A117,'Rodda Stats to 17-18'!T$3:T$465)</f>
        <v>7</v>
      </c>
      <c r="U117">
        <f>SUMIF('Rodda Stats to 17-18'!$A$3:$A$465,'Combined Stats - Formula'!$A117,'Rodda Stats to 17-18'!U$3:U$465)</f>
        <v>0</v>
      </c>
      <c r="V117">
        <f>SUMIF('Rodda Stats to 17-18'!$A$3:$A$465,'Combined Stats - Formula'!$A117,'Rodda Stats to 17-18'!V$3:V$465)</f>
        <v>0</v>
      </c>
    </row>
    <row r="118" spans="1:22" x14ac:dyDescent="0.25">
      <c r="A118" s="20" t="s">
        <v>667</v>
      </c>
      <c r="B118">
        <f>SUMIF('Rodda Stats to 17-18'!$A$3:$A$465,'Combined Stats - Formula'!$A118,'Rodda Stats to 17-18'!B$3:B$465)</f>
        <v>0</v>
      </c>
      <c r="C118">
        <f>SUMIF('Rodda Stats to 17-18'!$A$3:$A$465,'Combined Stats - Formula'!$A118,'Rodda Stats to 17-18'!C$3:C$465)</f>
        <v>12</v>
      </c>
      <c r="D118">
        <f>SUMIF('Rodda Stats to 17-18'!$A$3:$A$465,'Combined Stats - Formula'!$A118,'Rodda Stats to 17-18'!D$3:D$465)</f>
        <v>11</v>
      </c>
      <c r="E118">
        <f>SUMIF('Rodda Stats to 17-18'!$A$3:$A$465,'Combined Stats - Formula'!$A118,'Rodda Stats to 17-18'!E$3:E$465)</f>
        <v>128</v>
      </c>
      <c r="F118">
        <f>SUMIF('Rodda Stats to 17-18'!$A$3:$A$465,'Combined Stats - Formula'!$A118,'Rodda Stats to 17-18'!F$3:F$465)</f>
        <v>0</v>
      </c>
      <c r="G118">
        <f>SUMIF('Rodda Stats to 17-18'!$A$3:$A$465,'Combined Stats - Formula'!$A118,'Rodda Stats to 17-18'!G$3:G$465)</f>
        <v>0</v>
      </c>
      <c r="H118">
        <f>SUMIF('Rodda Stats to 17-18'!$A$3:$A$465,'Combined Stats - Formula'!$A118,'Rodda Stats to 17-18'!H$3:H$465)</f>
        <v>0</v>
      </c>
      <c r="I118" s="23">
        <f>SUMIF('Rodda Stats to 17-18'!$A$3:$A$465,'Combined Stats - Formula'!$A118,'Rodda Stats to 17-18'!I$3:I$465)</f>
        <v>49</v>
      </c>
      <c r="J118">
        <f t="shared" si="4"/>
        <v>11.64</v>
      </c>
      <c r="K118">
        <f>SUMIF('Rodda Stats to 17-18'!$A$3:$A$465,'Combined Stats - Formula'!$A118,'Rodda Stats to 17-18'!K$3:K$465)</f>
        <v>0</v>
      </c>
      <c r="L118">
        <f>SUMIF('Rodda Stats to 17-18'!$A$3:$A$465,'Combined Stats - Formula'!$A118,'Rodda Stats to 17-18'!L$3:L$465)</f>
        <v>13</v>
      </c>
      <c r="M118">
        <f>SUMIF('Rodda Stats to 17-18'!$A$3:$A$465,'Combined Stats - Formula'!$A118,'Rodda Stats to 17-18'!M$3:M$465)</f>
        <v>361</v>
      </c>
      <c r="N118">
        <f>SUMIF('Rodda Stats to 17-18'!$A$3:$A$465,'Combined Stats - Formula'!$A118,'Rodda Stats to 17-18'!N$3:N$465)</f>
        <v>0</v>
      </c>
      <c r="O118">
        <f>SUMIF('Rodda Stats to 17-18'!$A$3:$A$465,'Combined Stats - Formula'!$A118,'Rodda Stats to 17-18'!O$3:O$465)</f>
        <v>0</v>
      </c>
      <c r="P118">
        <f t="shared" si="5"/>
        <v>27.77</v>
      </c>
      <c r="Q118">
        <f t="shared" si="6"/>
        <v>0</v>
      </c>
      <c r="R118">
        <f t="shared" si="7"/>
        <v>0</v>
      </c>
      <c r="S118" s="23">
        <f>SUMIF('Rodda Stats to 17-18'!$A$3:$A$465,'Combined Stats - Formula'!$A118,'Rodda Stats to 17-18'!S$3:S$465)</f>
        <v>0</v>
      </c>
      <c r="T118">
        <f>SUMIF('Rodda Stats to 17-18'!$A$3:$A$465,'Combined Stats - Formula'!$A118,'Rodda Stats to 17-18'!T$3:T$465)</f>
        <v>6</v>
      </c>
      <c r="U118">
        <f>SUMIF('Rodda Stats to 17-18'!$A$3:$A$465,'Combined Stats - Formula'!$A118,'Rodda Stats to 17-18'!U$3:U$465)</f>
        <v>0</v>
      </c>
      <c r="V118">
        <f>SUMIF('Rodda Stats to 17-18'!$A$3:$A$465,'Combined Stats - Formula'!$A118,'Rodda Stats to 17-18'!V$3:V$465)</f>
        <v>0</v>
      </c>
    </row>
    <row r="119" spans="1:22" x14ac:dyDescent="0.25">
      <c r="A119" s="20" t="s">
        <v>668</v>
      </c>
      <c r="B119">
        <f>SUMIF('Rodda Stats to 17-18'!$A$3:$A$465,'Combined Stats - Formula'!$A119,'Rodda Stats to 17-18'!B$3:B$465)</f>
        <v>0</v>
      </c>
      <c r="C119">
        <f>SUMIF('Rodda Stats to 17-18'!$A$3:$A$465,'Combined Stats - Formula'!$A119,'Rodda Stats to 17-18'!C$3:C$465)</f>
        <v>1</v>
      </c>
      <c r="D119">
        <f>SUMIF('Rodda Stats to 17-18'!$A$3:$A$465,'Combined Stats - Formula'!$A119,'Rodda Stats to 17-18'!D$3:D$465)</f>
        <v>1</v>
      </c>
      <c r="E119">
        <f>SUMIF('Rodda Stats to 17-18'!$A$3:$A$465,'Combined Stats - Formula'!$A119,'Rodda Stats to 17-18'!E$3:E$465)</f>
        <v>0</v>
      </c>
      <c r="F119">
        <f>SUMIF('Rodda Stats to 17-18'!$A$3:$A$465,'Combined Stats - Formula'!$A119,'Rodda Stats to 17-18'!F$3:F$465)</f>
        <v>0</v>
      </c>
      <c r="G119">
        <f>SUMIF('Rodda Stats to 17-18'!$A$3:$A$465,'Combined Stats - Formula'!$A119,'Rodda Stats to 17-18'!G$3:G$465)</f>
        <v>0</v>
      </c>
      <c r="H119">
        <f>SUMIF('Rodda Stats to 17-18'!$A$3:$A$465,'Combined Stats - Formula'!$A119,'Rodda Stats to 17-18'!H$3:H$465)</f>
        <v>0</v>
      </c>
      <c r="I119" s="23">
        <f>SUMIF('Rodda Stats to 17-18'!$A$3:$A$465,'Combined Stats - Formula'!$A119,'Rodda Stats to 17-18'!I$3:I$465)</f>
        <v>0</v>
      </c>
      <c r="J119">
        <f t="shared" si="4"/>
        <v>0</v>
      </c>
      <c r="K119">
        <f>SUMIF('Rodda Stats to 17-18'!$A$3:$A$465,'Combined Stats - Formula'!$A119,'Rodda Stats to 17-18'!K$3:K$465)</f>
        <v>0</v>
      </c>
      <c r="L119">
        <f>SUMIF('Rodda Stats to 17-18'!$A$3:$A$465,'Combined Stats - Formula'!$A119,'Rodda Stats to 17-18'!L$3:L$465)</f>
        <v>1</v>
      </c>
      <c r="M119">
        <f>SUMIF('Rodda Stats to 17-18'!$A$3:$A$465,'Combined Stats - Formula'!$A119,'Rodda Stats to 17-18'!M$3:M$465)</f>
        <v>31</v>
      </c>
      <c r="N119">
        <f>SUMIF('Rodda Stats to 17-18'!$A$3:$A$465,'Combined Stats - Formula'!$A119,'Rodda Stats to 17-18'!N$3:N$465)</f>
        <v>0</v>
      </c>
      <c r="O119">
        <f>SUMIF('Rodda Stats to 17-18'!$A$3:$A$465,'Combined Stats - Formula'!$A119,'Rodda Stats to 17-18'!O$3:O$465)</f>
        <v>0</v>
      </c>
      <c r="P119">
        <f t="shared" si="5"/>
        <v>31</v>
      </c>
      <c r="Q119">
        <f t="shared" si="6"/>
        <v>0</v>
      </c>
      <c r="R119">
        <f t="shared" si="7"/>
        <v>0</v>
      </c>
      <c r="S119" s="23">
        <f>SUMIF('Rodda Stats to 17-18'!$A$3:$A$465,'Combined Stats - Formula'!$A119,'Rodda Stats to 17-18'!S$3:S$465)</f>
        <v>0</v>
      </c>
      <c r="T119">
        <f>SUMIF('Rodda Stats to 17-18'!$A$3:$A$465,'Combined Stats - Formula'!$A119,'Rodda Stats to 17-18'!T$3:T$465)</f>
        <v>0</v>
      </c>
      <c r="U119">
        <f>SUMIF('Rodda Stats to 17-18'!$A$3:$A$465,'Combined Stats - Formula'!$A119,'Rodda Stats to 17-18'!U$3:U$465)</f>
        <v>0</v>
      </c>
      <c r="V119">
        <f>SUMIF('Rodda Stats to 17-18'!$A$3:$A$465,'Combined Stats - Formula'!$A119,'Rodda Stats to 17-18'!V$3:V$465)</f>
        <v>0</v>
      </c>
    </row>
    <row r="120" spans="1:22" x14ac:dyDescent="0.25">
      <c r="A120" s="20" t="s">
        <v>669</v>
      </c>
      <c r="B120">
        <f>SUMIF('Rodda Stats to 17-18'!$A$3:$A$465,'Combined Stats - Formula'!$A120,'Rodda Stats to 17-18'!B$3:B$465)</f>
        <v>0</v>
      </c>
      <c r="C120">
        <f>SUMIF('Rodda Stats to 17-18'!$A$3:$A$465,'Combined Stats - Formula'!$A120,'Rodda Stats to 17-18'!C$3:C$465)</f>
        <v>18</v>
      </c>
      <c r="D120">
        <f>SUMIF('Rodda Stats to 17-18'!$A$3:$A$465,'Combined Stats - Formula'!$A120,'Rodda Stats to 17-18'!D$3:D$465)</f>
        <v>19</v>
      </c>
      <c r="E120">
        <f>SUMIF('Rodda Stats to 17-18'!$A$3:$A$465,'Combined Stats - Formula'!$A120,'Rodda Stats to 17-18'!E$3:E$465)</f>
        <v>444</v>
      </c>
      <c r="F120">
        <f>SUMIF('Rodda Stats to 17-18'!$A$3:$A$465,'Combined Stats - Formula'!$A120,'Rodda Stats to 17-18'!F$3:F$465)</f>
        <v>0</v>
      </c>
      <c r="G120">
        <f>SUMIF('Rodda Stats to 17-18'!$A$3:$A$465,'Combined Stats - Formula'!$A120,'Rodda Stats to 17-18'!G$3:G$465)</f>
        <v>3</v>
      </c>
      <c r="H120">
        <f>SUMIF('Rodda Stats to 17-18'!$A$3:$A$465,'Combined Stats - Formula'!$A120,'Rodda Stats to 17-18'!H$3:H$465)</f>
        <v>0</v>
      </c>
      <c r="I120" s="23">
        <f>SUMIF('Rodda Stats to 17-18'!$A$3:$A$465,'Combined Stats - Formula'!$A120,'Rodda Stats to 17-18'!I$3:I$465)</f>
        <v>88</v>
      </c>
      <c r="J120">
        <f t="shared" si="4"/>
        <v>23.37</v>
      </c>
      <c r="K120">
        <f>SUMIF('Rodda Stats to 17-18'!$A$3:$A$465,'Combined Stats - Formula'!$A120,'Rodda Stats to 17-18'!K$3:K$465)</f>
        <v>0</v>
      </c>
      <c r="L120">
        <f>SUMIF('Rodda Stats to 17-18'!$A$3:$A$465,'Combined Stats - Formula'!$A120,'Rodda Stats to 17-18'!L$3:L$465)</f>
        <v>1</v>
      </c>
      <c r="M120">
        <f>SUMIF('Rodda Stats to 17-18'!$A$3:$A$465,'Combined Stats - Formula'!$A120,'Rodda Stats to 17-18'!M$3:M$465)</f>
        <v>81</v>
      </c>
      <c r="N120">
        <f>SUMIF('Rodda Stats to 17-18'!$A$3:$A$465,'Combined Stats - Formula'!$A120,'Rodda Stats to 17-18'!N$3:N$465)</f>
        <v>0</v>
      </c>
      <c r="O120">
        <f>SUMIF('Rodda Stats to 17-18'!$A$3:$A$465,'Combined Stats - Formula'!$A120,'Rodda Stats to 17-18'!O$3:O$465)</f>
        <v>0</v>
      </c>
      <c r="P120">
        <f t="shared" si="5"/>
        <v>81</v>
      </c>
      <c r="Q120">
        <f t="shared" si="6"/>
        <v>0</v>
      </c>
      <c r="R120">
        <f t="shared" si="7"/>
        <v>0</v>
      </c>
      <c r="S120" s="23">
        <f>SUMIF('Rodda Stats to 17-18'!$A$3:$A$465,'Combined Stats - Formula'!$A120,'Rodda Stats to 17-18'!S$3:S$465)</f>
        <v>0</v>
      </c>
      <c r="T120">
        <f>SUMIF('Rodda Stats to 17-18'!$A$3:$A$465,'Combined Stats - Formula'!$A120,'Rodda Stats to 17-18'!T$3:T$465)</f>
        <v>9</v>
      </c>
      <c r="U120">
        <f>SUMIF('Rodda Stats to 17-18'!$A$3:$A$465,'Combined Stats - Formula'!$A120,'Rodda Stats to 17-18'!U$3:U$465)</f>
        <v>0</v>
      </c>
      <c r="V120">
        <f>SUMIF('Rodda Stats to 17-18'!$A$3:$A$465,'Combined Stats - Formula'!$A120,'Rodda Stats to 17-18'!V$3:V$465)</f>
        <v>0</v>
      </c>
    </row>
    <row r="121" spans="1:22" x14ac:dyDescent="0.25">
      <c r="A121" s="20" t="s">
        <v>670</v>
      </c>
      <c r="B121">
        <f>SUMIF('Rodda Stats to 17-18'!$A$3:$A$465,'Combined Stats - Formula'!$A121,'Rodda Stats to 17-18'!B$3:B$465)</f>
        <v>0</v>
      </c>
      <c r="C121">
        <f>SUMIF('Rodda Stats to 17-18'!$A$3:$A$465,'Combined Stats - Formula'!$A121,'Rodda Stats to 17-18'!C$3:C$465)</f>
        <v>1</v>
      </c>
      <c r="D121">
        <f>SUMIF('Rodda Stats to 17-18'!$A$3:$A$465,'Combined Stats - Formula'!$A121,'Rodda Stats to 17-18'!D$3:D$465)</f>
        <v>0</v>
      </c>
      <c r="E121">
        <f>SUMIF('Rodda Stats to 17-18'!$A$3:$A$465,'Combined Stats - Formula'!$A121,'Rodda Stats to 17-18'!E$3:E$465)</f>
        <v>0</v>
      </c>
      <c r="F121">
        <f>SUMIF('Rodda Stats to 17-18'!$A$3:$A$465,'Combined Stats - Formula'!$A121,'Rodda Stats to 17-18'!F$3:F$465)</f>
        <v>0</v>
      </c>
      <c r="G121">
        <f>SUMIF('Rodda Stats to 17-18'!$A$3:$A$465,'Combined Stats - Formula'!$A121,'Rodda Stats to 17-18'!G$3:G$465)</f>
        <v>0</v>
      </c>
      <c r="H121">
        <f>SUMIF('Rodda Stats to 17-18'!$A$3:$A$465,'Combined Stats - Formula'!$A121,'Rodda Stats to 17-18'!H$3:H$465)</f>
        <v>0</v>
      </c>
      <c r="I121" s="23">
        <f>SUMIF('Rodda Stats to 17-18'!$A$3:$A$465,'Combined Stats - Formula'!$A121,'Rodda Stats to 17-18'!I$3:I$465)</f>
        <v>0</v>
      </c>
      <c r="J121" t="e">
        <f t="shared" si="4"/>
        <v>#DIV/0!</v>
      </c>
      <c r="K121">
        <f>SUMIF('Rodda Stats to 17-18'!$A$3:$A$465,'Combined Stats - Formula'!$A121,'Rodda Stats to 17-18'!K$3:K$465)</f>
        <v>0</v>
      </c>
      <c r="L121">
        <f>SUMIF('Rodda Stats to 17-18'!$A$3:$A$465,'Combined Stats - Formula'!$A121,'Rodda Stats to 17-18'!L$3:L$465)</f>
        <v>0</v>
      </c>
      <c r="M121">
        <f>SUMIF('Rodda Stats to 17-18'!$A$3:$A$465,'Combined Stats - Formula'!$A121,'Rodda Stats to 17-18'!M$3:M$465)</f>
        <v>20</v>
      </c>
      <c r="N121">
        <f>SUMIF('Rodda Stats to 17-18'!$A$3:$A$465,'Combined Stats - Formula'!$A121,'Rodda Stats to 17-18'!N$3:N$465)</f>
        <v>0</v>
      </c>
      <c r="O121">
        <f>SUMIF('Rodda Stats to 17-18'!$A$3:$A$465,'Combined Stats - Formula'!$A121,'Rodda Stats to 17-18'!O$3:O$465)</f>
        <v>0</v>
      </c>
      <c r="P121" t="str">
        <f t="shared" si="5"/>
        <v/>
      </c>
      <c r="Q121">
        <f t="shared" si="6"/>
        <v>0</v>
      </c>
      <c r="R121">
        <f t="shared" si="7"/>
        <v>0</v>
      </c>
      <c r="S121" s="23">
        <f>SUMIF('Rodda Stats to 17-18'!$A$3:$A$465,'Combined Stats - Formula'!$A121,'Rodda Stats to 17-18'!S$3:S$465)</f>
        <v>0</v>
      </c>
      <c r="T121">
        <f>SUMIF('Rodda Stats to 17-18'!$A$3:$A$465,'Combined Stats - Formula'!$A121,'Rodda Stats to 17-18'!T$3:T$465)</f>
        <v>0</v>
      </c>
      <c r="U121">
        <f>SUMIF('Rodda Stats to 17-18'!$A$3:$A$465,'Combined Stats - Formula'!$A121,'Rodda Stats to 17-18'!U$3:U$465)</f>
        <v>0</v>
      </c>
      <c r="V121">
        <f>SUMIF('Rodda Stats to 17-18'!$A$3:$A$465,'Combined Stats - Formula'!$A121,'Rodda Stats to 17-18'!V$3:V$465)</f>
        <v>0</v>
      </c>
    </row>
    <row r="122" spans="1:22" x14ac:dyDescent="0.25">
      <c r="A122" s="20" t="s">
        <v>671</v>
      </c>
      <c r="B122">
        <f>SUMIF('Rodda Stats to 17-18'!$A$3:$A$465,'Combined Stats - Formula'!$A122,'Rodda Stats to 17-18'!B$3:B$465)</f>
        <v>0</v>
      </c>
      <c r="C122">
        <f>SUMIF('Rodda Stats to 17-18'!$A$3:$A$465,'Combined Stats - Formula'!$A122,'Rodda Stats to 17-18'!C$3:C$465)</f>
        <v>9</v>
      </c>
      <c r="D122">
        <f>SUMIF('Rodda Stats to 17-18'!$A$3:$A$465,'Combined Stats - Formula'!$A122,'Rodda Stats to 17-18'!D$3:D$465)</f>
        <v>11</v>
      </c>
      <c r="E122">
        <f>SUMIF('Rodda Stats to 17-18'!$A$3:$A$465,'Combined Stats - Formula'!$A122,'Rodda Stats to 17-18'!E$3:E$465)</f>
        <v>50</v>
      </c>
      <c r="F122">
        <f>SUMIF('Rodda Stats to 17-18'!$A$3:$A$465,'Combined Stats - Formula'!$A122,'Rodda Stats to 17-18'!F$3:F$465)</f>
        <v>2</v>
      </c>
      <c r="G122">
        <f>SUMIF('Rodda Stats to 17-18'!$A$3:$A$465,'Combined Stats - Formula'!$A122,'Rodda Stats to 17-18'!G$3:G$465)</f>
        <v>0</v>
      </c>
      <c r="H122">
        <f>SUMIF('Rodda Stats to 17-18'!$A$3:$A$465,'Combined Stats - Formula'!$A122,'Rodda Stats to 17-18'!H$3:H$465)</f>
        <v>0</v>
      </c>
      <c r="I122" s="23">
        <f>SUMIF('Rodda Stats to 17-18'!$A$3:$A$465,'Combined Stats - Formula'!$A122,'Rodda Stats to 17-18'!I$3:I$465)</f>
        <v>18.100000000000001</v>
      </c>
      <c r="J122">
        <f t="shared" si="4"/>
        <v>5.56</v>
      </c>
      <c r="K122">
        <f>SUMIF('Rodda Stats to 17-18'!$A$3:$A$465,'Combined Stats - Formula'!$A122,'Rodda Stats to 17-18'!K$3:K$465)</f>
        <v>0</v>
      </c>
      <c r="L122">
        <f>SUMIF('Rodda Stats to 17-18'!$A$3:$A$465,'Combined Stats - Formula'!$A122,'Rodda Stats to 17-18'!L$3:L$465)</f>
        <v>0</v>
      </c>
      <c r="M122">
        <f>SUMIF('Rodda Stats to 17-18'!$A$3:$A$465,'Combined Stats - Formula'!$A122,'Rodda Stats to 17-18'!M$3:M$465)</f>
        <v>65</v>
      </c>
      <c r="N122">
        <f>SUMIF('Rodda Stats to 17-18'!$A$3:$A$465,'Combined Stats - Formula'!$A122,'Rodda Stats to 17-18'!N$3:N$465)</f>
        <v>0</v>
      </c>
      <c r="O122">
        <f>SUMIF('Rodda Stats to 17-18'!$A$3:$A$465,'Combined Stats - Formula'!$A122,'Rodda Stats to 17-18'!O$3:O$465)</f>
        <v>0</v>
      </c>
      <c r="P122" t="str">
        <f t="shared" si="5"/>
        <v/>
      </c>
      <c r="Q122">
        <f t="shared" si="6"/>
        <v>0</v>
      </c>
      <c r="R122">
        <f t="shared" si="7"/>
        <v>0</v>
      </c>
      <c r="S122" s="23">
        <f>SUMIF('Rodda Stats to 17-18'!$A$3:$A$465,'Combined Stats - Formula'!$A122,'Rodda Stats to 17-18'!S$3:S$465)</f>
        <v>0</v>
      </c>
      <c r="T122">
        <f>SUMIF('Rodda Stats to 17-18'!$A$3:$A$465,'Combined Stats - Formula'!$A122,'Rodda Stats to 17-18'!T$3:T$465)</f>
        <v>3</v>
      </c>
      <c r="U122">
        <f>SUMIF('Rodda Stats to 17-18'!$A$3:$A$465,'Combined Stats - Formula'!$A122,'Rodda Stats to 17-18'!U$3:U$465)</f>
        <v>0</v>
      </c>
      <c r="V122">
        <f>SUMIF('Rodda Stats to 17-18'!$A$3:$A$465,'Combined Stats - Formula'!$A122,'Rodda Stats to 17-18'!V$3:V$465)</f>
        <v>0</v>
      </c>
    </row>
    <row r="123" spans="1:22" x14ac:dyDescent="0.25">
      <c r="A123" s="20" t="s">
        <v>672</v>
      </c>
      <c r="B123">
        <f>SUMIF('Rodda Stats to 17-18'!$A$3:$A$465,'Combined Stats - Formula'!$A123,'Rodda Stats to 17-18'!B$3:B$465)</f>
        <v>0</v>
      </c>
      <c r="C123">
        <f>SUMIF('Rodda Stats to 17-18'!$A$3:$A$465,'Combined Stats - Formula'!$A123,'Rodda Stats to 17-18'!C$3:C$465)</f>
        <v>73</v>
      </c>
      <c r="D123">
        <f>SUMIF('Rodda Stats to 17-18'!$A$3:$A$465,'Combined Stats - Formula'!$A123,'Rodda Stats to 17-18'!D$3:D$465)</f>
        <v>84</v>
      </c>
      <c r="E123">
        <f>SUMIF('Rodda Stats to 17-18'!$A$3:$A$465,'Combined Stats - Formula'!$A123,'Rodda Stats to 17-18'!E$3:E$465)</f>
        <v>1169</v>
      </c>
      <c r="F123">
        <f>SUMIF('Rodda Stats to 17-18'!$A$3:$A$465,'Combined Stats - Formula'!$A123,'Rodda Stats to 17-18'!F$3:F$465)</f>
        <v>5</v>
      </c>
      <c r="G123">
        <f>SUMIF('Rodda Stats to 17-18'!$A$3:$A$465,'Combined Stats - Formula'!$A123,'Rodda Stats to 17-18'!G$3:G$465)</f>
        <v>2</v>
      </c>
      <c r="H123">
        <f>SUMIF('Rodda Stats to 17-18'!$A$3:$A$465,'Combined Stats - Formula'!$A123,'Rodda Stats to 17-18'!H$3:H$465)</f>
        <v>0</v>
      </c>
      <c r="I123" s="23">
        <f>SUMIF('Rodda Stats to 17-18'!$A$3:$A$465,'Combined Stats - Formula'!$A123,'Rodda Stats to 17-18'!I$3:I$465)</f>
        <v>76</v>
      </c>
      <c r="J123">
        <f t="shared" si="4"/>
        <v>14.8</v>
      </c>
      <c r="K123">
        <f>SUMIF('Rodda Stats to 17-18'!$A$3:$A$465,'Combined Stats - Formula'!$A123,'Rodda Stats to 17-18'!K$3:K$465)</f>
        <v>0</v>
      </c>
      <c r="L123">
        <f>SUMIF('Rodda Stats to 17-18'!$A$3:$A$465,'Combined Stats - Formula'!$A123,'Rodda Stats to 17-18'!L$3:L$465)</f>
        <v>1</v>
      </c>
      <c r="M123">
        <f>SUMIF('Rodda Stats to 17-18'!$A$3:$A$465,'Combined Stats - Formula'!$A123,'Rodda Stats to 17-18'!M$3:M$465)</f>
        <v>193</v>
      </c>
      <c r="N123">
        <f>SUMIF('Rodda Stats to 17-18'!$A$3:$A$465,'Combined Stats - Formula'!$A123,'Rodda Stats to 17-18'!N$3:N$465)</f>
        <v>0</v>
      </c>
      <c r="O123">
        <f>SUMIF('Rodda Stats to 17-18'!$A$3:$A$465,'Combined Stats - Formula'!$A123,'Rodda Stats to 17-18'!O$3:O$465)</f>
        <v>0</v>
      </c>
      <c r="P123">
        <f t="shared" si="5"/>
        <v>193</v>
      </c>
      <c r="Q123">
        <f t="shared" si="6"/>
        <v>0</v>
      </c>
      <c r="R123">
        <f t="shared" si="7"/>
        <v>0</v>
      </c>
      <c r="S123" s="23">
        <f>SUMIF('Rodda Stats to 17-18'!$A$3:$A$465,'Combined Stats - Formula'!$A123,'Rodda Stats to 17-18'!S$3:S$465)</f>
        <v>0</v>
      </c>
      <c r="T123">
        <f>SUMIF('Rodda Stats to 17-18'!$A$3:$A$465,'Combined Stats - Formula'!$A123,'Rodda Stats to 17-18'!T$3:T$465)</f>
        <v>33</v>
      </c>
      <c r="U123">
        <f>SUMIF('Rodda Stats to 17-18'!$A$3:$A$465,'Combined Stats - Formula'!$A123,'Rodda Stats to 17-18'!U$3:U$465)</f>
        <v>0</v>
      </c>
      <c r="V123">
        <f>SUMIF('Rodda Stats to 17-18'!$A$3:$A$465,'Combined Stats - Formula'!$A123,'Rodda Stats to 17-18'!V$3:V$465)</f>
        <v>0</v>
      </c>
    </row>
    <row r="124" spans="1:22" x14ac:dyDescent="0.25">
      <c r="A124" s="20" t="s">
        <v>673</v>
      </c>
      <c r="B124">
        <f>SUMIF('Rodda Stats to 17-18'!$A$3:$A$465,'Combined Stats - Formula'!$A124,'Rodda Stats to 17-18'!B$3:B$465)</f>
        <v>0</v>
      </c>
      <c r="C124">
        <f>SUMIF('Rodda Stats to 17-18'!$A$3:$A$465,'Combined Stats - Formula'!$A124,'Rodda Stats to 17-18'!C$3:C$465)</f>
        <v>113</v>
      </c>
      <c r="D124">
        <f>SUMIF('Rodda Stats to 17-18'!$A$3:$A$465,'Combined Stats - Formula'!$A124,'Rodda Stats to 17-18'!D$3:D$465)</f>
        <v>118</v>
      </c>
      <c r="E124">
        <f>SUMIF('Rodda Stats to 17-18'!$A$3:$A$465,'Combined Stats - Formula'!$A124,'Rodda Stats to 17-18'!E$3:E$465)</f>
        <v>2124</v>
      </c>
      <c r="F124">
        <f>SUMIF('Rodda Stats to 17-18'!$A$3:$A$465,'Combined Stats - Formula'!$A124,'Rodda Stats to 17-18'!F$3:F$465)</f>
        <v>29</v>
      </c>
      <c r="G124">
        <f>SUMIF('Rodda Stats to 17-18'!$A$3:$A$465,'Combined Stats - Formula'!$A124,'Rodda Stats to 17-18'!G$3:G$465)</f>
        <v>10</v>
      </c>
      <c r="H124">
        <f>SUMIF('Rodda Stats to 17-18'!$A$3:$A$465,'Combined Stats - Formula'!$A124,'Rodda Stats to 17-18'!H$3:H$465)</f>
        <v>1</v>
      </c>
      <c r="I124" s="23">
        <f>SUMIF('Rodda Stats to 17-18'!$A$3:$A$465,'Combined Stats - Formula'!$A124,'Rodda Stats to 17-18'!I$3:I$465)</f>
        <v>141.1</v>
      </c>
      <c r="J124">
        <f t="shared" si="4"/>
        <v>23.87</v>
      </c>
      <c r="K124">
        <f>SUMIF('Rodda Stats to 17-18'!$A$3:$A$465,'Combined Stats - Formula'!$A124,'Rodda Stats to 17-18'!K$3:K$465)</f>
        <v>0</v>
      </c>
      <c r="L124">
        <f>SUMIF('Rodda Stats to 17-18'!$A$3:$A$465,'Combined Stats - Formula'!$A124,'Rodda Stats to 17-18'!L$3:L$465)</f>
        <v>1</v>
      </c>
      <c r="M124">
        <f>SUMIF('Rodda Stats to 17-18'!$A$3:$A$465,'Combined Stats - Formula'!$A124,'Rodda Stats to 17-18'!M$3:M$465)</f>
        <v>39</v>
      </c>
      <c r="N124">
        <f>SUMIF('Rodda Stats to 17-18'!$A$3:$A$465,'Combined Stats - Formula'!$A124,'Rodda Stats to 17-18'!N$3:N$465)</f>
        <v>0</v>
      </c>
      <c r="O124">
        <f>SUMIF('Rodda Stats to 17-18'!$A$3:$A$465,'Combined Stats - Formula'!$A124,'Rodda Stats to 17-18'!O$3:O$465)</f>
        <v>0</v>
      </c>
      <c r="P124">
        <f t="shared" si="5"/>
        <v>39</v>
      </c>
      <c r="Q124">
        <f t="shared" si="6"/>
        <v>0</v>
      </c>
      <c r="R124">
        <f t="shared" si="7"/>
        <v>0</v>
      </c>
      <c r="S124" s="23">
        <f>SUMIF('Rodda Stats to 17-18'!$A$3:$A$465,'Combined Stats - Formula'!$A124,'Rodda Stats to 17-18'!S$3:S$465)</f>
        <v>0</v>
      </c>
      <c r="T124">
        <f>SUMIF('Rodda Stats to 17-18'!$A$3:$A$465,'Combined Stats - Formula'!$A124,'Rodda Stats to 17-18'!T$3:T$465)</f>
        <v>44</v>
      </c>
      <c r="U124">
        <f>SUMIF('Rodda Stats to 17-18'!$A$3:$A$465,'Combined Stats - Formula'!$A124,'Rodda Stats to 17-18'!U$3:U$465)</f>
        <v>0</v>
      </c>
      <c r="V124">
        <f>SUMIF('Rodda Stats to 17-18'!$A$3:$A$465,'Combined Stats - Formula'!$A124,'Rodda Stats to 17-18'!V$3:V$465)</f>
        <v>1</v>
      </c>
    </row>
    <row r="125" spans="1:22" x14ac:dyDescent="0.25">
      <c r="A125" s="20" t="s">
        <v>674</v>
      </c>
      <c r="B125">
        <f>SUMIF('Rodda Stats to 17-18'!$A$3:$A$465,'Combined Stats - Formula'!$A125,'Rodda Stats to 17-18'!B$3:B$465)</f>
        <v>0</v>
      </c>
      <c r="C125">
        <f>SUMIF('Rodda Stats to 17-18'!$A$3:$A$465,'Combined Stats - Formula'!$A125,'Rodda Stats to 17-18'!C$3:C$465)</f>
        <v>123</v>
      </c>
      <c r="D125">
        <f>SUMIF('Rodda Stats to 17-18'!$A$3:$A$465,'Combined Stats - Formula'!$A125,'Rodda Stats to 17-18'!D$3:D$465)</f>
        <v>138</v>
      </c>
      <c r="E125">
        <f>SUMIF('Rodda Stats to 17-18'!$A$3:$A$465,'Combined Stats - Formula'!$A125,'Rodda Stats to 17-18'!E$3:E$465)</f>
        <v>3078</v>
      </c>
      <c r="F125">
        <f>SUMIF('Rodda Stats to 17-18'!$A$3:$A$465,'Combined Stats - Formula'!$A125,'Rodda Stats to 17-18'!F$3:F$465)</f>
        <v>16</v>
      </c>
      <c r="G125">
        <f>SUMIF('Rodda Stats to 17-18'!$A$3:$A$465,'Combined Stats - Formula'!$A125,'Rodda Stats to 17-18'!G$3:G$465)</f>
        <v>15</v>
      </c>
      <c r="H125">
        <f>SUMIF('Rodda Stats to 17-18'!$A$3:$A$465,'Combined Stats - Formula'!$A125,'Rodda Stats to 17-18'!H$3:H$465)</f>
        <v>1</v>
      </c>
      <c r="I125" s="23">
        <f>SUMIF('Rodda Stats to 17-18'!$A$3:$A$465,'Combined Stats - Formula'!$A125,'Rodda Stats to 17-18'!I$3:I$465)</f>
        <v>109.1</v>
      </c>
      <c r="J125">
        <f t="shared" si="4"/>
        <v>25.23</v>
      </c>
      <c r="K125">
        <f>SUMIF('Rodda Stats to 17-18'!$A$3:$A$465,'Combined Stats - Formula'!$A125,'Rodda Stats to 17-18'!K$3:K$465)</f>
        <v>0</v>
      </c>
      <c r="L125">
        <f>SUMIF('Rodda Stats to 17-18'!$A$3:$A$465,'Combined Stats - Formula'!$A125,'Rodda Stats to 17-18'!L$3:L$465)</f>
        <v>27</v>
      </c>
      <c r="M125">
        <f>SUMIF('Rodda Stats to 17-18'!$A$3:$A$465,'Combined Stats - Formula'!$A125,'Rodda Stats to 17-18'!M$3:M$465)</f>
        <v>772</v>
      </c>
      <c r="N125">
        <f>SUMIF('Rodda Stats to 17-18'!$A$3:$A$465,'Combined Stats - Formula'!$A125,'Rodda Stats to 17-18'!N$3:N$465)</f>
        <v>1</v>
      </c>
      <c r="O125">
        <f>SUMIF('Rodda Stats to 17-18'!$A$3:$A$465,'Combined Stats - Formula'!$A125,'Rodda Stats to 17-18'!O$3:O$465)</f>
        <v>0</v>
      </c>
      <c r="P125">
        <f t="shared" si="5"/>
        <v>28.59</v>
      </c>
      <c r="Q125">
        <f t="shared" si="6"/>
        <v>0</v>
      </c>
      <c r="R125">
        <f t="shared" si="7"/>
        <v>0</v>
      </c>
      <c r="S125" s="23">
        <f>SUMIF('Rodda Stats to 17-18'!$A$3:$A$465,'Combined Stats - Formula'!$A125,'Rodda Stats to 17-18'!S$3:S$465)</f>
        <v>0</v>
      </c>
      <c r="T125">
        <f>SUMIF('Rodda Stats to 17-18'!$A$3:$A$465,'Combined Stats - Formula'!$A125,'Rodda Stats to 17-18'!T$3:T$465)</f>
        <v>127</v>
      </c>
      <c r="U125">
        <f>SUMIF('Rodda Stats to 17-18'!$A$3:$A$465,'Combined Stats - Formula'!$A125,'Rodda Stats to 17-18'!U$3:U$465)</f>
        <v>0</v>
      </c>
      <c r="V125">
        <f>SUMIF('Rodda Stats to 17-18'!$A$3:$A$465,'Combined Stats - Formula'!$A125,'Rodda Stats to 17-18'!V$3:V$465)</f>
        <v>6</v>
      </c>
    </row>
    <row r="126" spans="1:22" x14ac:dyDescent="0.25">
      <c r="A126" s="20" t="s">
        <v>675</v>
      </c>
      <c r="B126">
        <f>SUMIF('Rodda Stats to 17-18'!$A$3:$A$465,'Combined Stats - Formula'!$A126,'Rodda Stats to 17-18'!B$3:B$465)</f>
        <v>0</v>
      </c>
      <c r="C126">
        <f>SUMIF('Rodda Stats to 17-18'!$A$3:$A$465,'Combined Stats - Formula'!$A126,'Rodda Stats to 17-18'!C$3:C$465)</f>
        <v>1</v>
      </c>
      <c r="D126">
        <f>SUMIF('Rodda Stats to 17-18'!$A$3:$A$465,'Combined Stats - Formula'!$A126,'Rodda Stats to 17-18'!D$3:D$465)</f>
        <v>1</v>
      </c>
      <c r="E126">
        <f>SUMIF('Rodda Stats to 17-18'!$A$3:$A$465,'Combined Stats - Formula'!$A126,'Rodda Stats to 17-18'!E$3:E$465)</f>
        <v>0</v>
      </c>
      <c r="F126">
        <f>SUMIF('Rodda Stats to 17-18'!$A$3:$A$465,'Combined Stats - Formula'!$A126,'Rodda Stats to 17-18'!F$3:F$465)</f>
        <v>0</v>
      </c>
      <c r="G126">
        <f>SUMIF('Rodda Stats to 17-18'!$A$3:$A$465,'Combined Stats - Formula'!$A126,'Rodda Stats to 17-18'!G$3:G$465)</f>
        <v>0</v>
      </c>
      <c r="H126">
        <f>SUMIF('Rodda Stats to 17-18'!$A$3:$A$465,'Combined Stats - Formula'!$A126,'Rodda Stats to 17-18'!H$3:H$465)</f>
        <v>0</v>
      </c>
      <c r="I126" s="23">
        <f>SUMIF('Rodda Stats to 17-18'!$A$3:$A$465,'Combined Stats - Formula'!$A126,'Rodda Stats to 17-18'!I$3:I$465)</f>
        <v>0</v>
      </c>
      <c r="J126">
        <f t="shared" si="4"/>
        <v>0</v>
      </c>
      <c r="K126">
        <f>SUMIF('Rodda Stats to 17-18'!$A$3:$A$465,'Combined Stats - Formula'!$A126,'Rodda Stats to 17-18'!K$3:K$465)</f>
        <v>0</v>
      </c>
      <c r="L126">
        <f>SUMIF('Rodda Stats to 17-18'!$A$3:$A$465,'Combined Stats - Formula'!$A126,'Rodda Stats to 17-18'!L$3:L$465)</f>
        <v>0</v>
      </c>
      <c r="M126">
        <f>SUMIF('Rodda Stats to 17-18'!$A$3:$A$465,'Combined Stats - Formula'!$A126,'Rodda Stats to 17-18'!M$3:M$465)</f>
        <v>19</v>
      </c>
      <c r="N126">
        <f>SUMIF('Rodda Stats to 17-18'!$A$3:$A$465,'Combined Stats - Formula'!$A126,'Rodda Stats to 17-18'!N$3:N$465)</f>
        <v>0</v>
      </c>
      <c r="O126">
        <f>SUMIF('Rodda Stats to 17-18'!$A$3:$A$465,'Combined Stats - Formula'!$A126,'Rodda Stats to 17-18'!O$3:O$465)</f>
        <v>0</v>
      </c>
      <c r="P126" t="str">
        <f t="shared" si="5"/>
        <v/>
      </c>
      <c r="Q126">
        <f t="shared" si="6"/>
        <v>0</v>
      </c>
      <c r="R126">
        <f t="shared" si="7"/>
        <v>0</v>
      </c>
      <c r="S126" s="23">
        <f>SUMIF('Rodda Stats to 17-18'!$A$3:$A$465,'Combined Stats - Formula'!$A126,'Rodda Stats to 17-18'!S$3:S$465)</f>
        <v>0</v>
      </c>
      <c r="T126">
        <f>SUMIF('Rodda Stats to 17-18'!$A$3:$A$465,'Combined Stats - Formula'!$A126,'Rodda Stats to 17-18'!T$3:T$465)</f>
        <v>0</v>
      </c>
      <c r="U126">
        <f>SUMIF('Rodda Stats to 17-18'!$A$3:$A$465,'Combined Stats - Formula'!$A126,'Rodda Stats to 17-18'!U$3:U$465)</f>
        <v>0</v>
      </c>
      <c r="V126">
        <f>SUMIF('Rodda Stats to 17-18'!$A$3:$A$465,'Combined Stats - Formula'!$A126,'Rodda Stats to 17-18'!V$3:V$465)</f>
        <v>0</v>
      </c>
    </row>
    <row r="127" spans="1:22" x14ac:dyDescent="0.25">
      <c r="A127" s="20" t="s">
        <v>676</v>
      </c>
      <c r="B127">
        <f>SUMIF('Rodda Stats to 17-18'!$A$3:$A$465,'Combined Stats - Formula'!$A127,'Rodda Stats to 17-18'!B$3:B$465)</f>
        <v>0</v>
      </c>
      <c r="C127">
        <f>SUMIF('Rodda Stats to 17-18'!$A$3:$A$465,'Combined Stats - Formula'!$A127,'Rodda Stats to 17-18'!C$3:C$465)</f>
        <v>2</v>
      </c>
      <c r="D127">
        <f>SUMIF('Rodda Stats to 17-18'!$A$3:$A$465,'Combined Stats - Formula'!$A127,'Rodda Stats to 17-18'!D$3:D$465)</f>
        <v>1</v>
      </c>
      <c r="E127">
        <f>SUMIF('Rodda Stats to 17-18'!$A$3:$A$465,'Combined Stats - Formula'!$A127,'Rodda Stats to 17-18'!E$3:E$465)</f>
        <v>0</v>
      </c>
      <c r="F127">
        <f>SUMIF('Rodda Stats to 17-18'!$A$3:$A$465,'Combined Stats - Formula'!$A127,'Rodda Stats to 17-18'!F$3:F$465)</f>
        <v>0</v>
      </c>
      <c r="G127">
        <f>SUMIF('Rodda Stats to 17-18'!$A$3:$A$465,'Combined Stats - Formula'!$A127,'Rodda Stats to 17-18'!G$3:G$465)</f>
        <v>0</v>
      </c>
      <c r="H127">
        <f>SUMIF('Rodda Stats to 17-18'!$A$3:$A$465,'Combined Stats - Formula'!$A127,'Rodda Stats to 17-18'!H$3:H$465)</f>
        <v>0</v>
      </c>
      <c r="I127" s="23">
        <f>SUMIF('Rodda Stats to 17-18'!$A$3:$A$465,'Combined Stats - Formula'!$A127,'Rodda Stats to 17-18'!I$3:I$465)</f>
        <v>0</v>
      </c>
      <c r="J127">
        <f t="shared" si="4"/>
        <v>0</v>
      </c>
      <c r="K127">
        <f>SUMIF('Rodda Stats to 17-18'!$A$3:$A$465,'Combined Stats - Formula'!$A127,'Rodda Stats to 17-18'!K$3:K$465)</f>
        <v>0</v>
      </c>
      <c r="L127">
        <f>SUMIF('Rodda Stats to 17-18'!$A$3:$A$465,'Combined Stats - Formula'!$A127,'Rodda Stats to 17-18'!L$3:L$465)</f>
        <v>4</v>
      </c>
      <c r="M127">
        <f>SUMIF('Rodda Stats to 17-18'!$A$3:$A$465,'Combined Stats - Formula'!$A127,'Rodda Stats to 17-18'!M$3:M$465)</f>
        <v>46</v>
      </c>
      <c r="N127">
        <f>SUMIF('Rodda Stats to 17-18'!$A$3:$A$465,'Combined Stats - Formula'!$A127,'Rodda Stats to 17-18'!N$3:N$465)</f>
        <v>0</v>
      </c>
      <c r="O127">
        <f>SUMIF('Rodda Stats to 17-18'!$A$3:$A$465,'Combined Stats - Formula'!$A127,'Rodda Stats to 17-18'!O$3:O$465)</f>
        <v>0</v>
      </c>
      <c r="P127">
        <f t="shared" si="5"/>
        <v>11.5</v>
      </c>
      <c r="Q127">
        <f t="shared" si="6"/>
        <v>0</v>
      </c>
      <c r="R127">
        <f t="shared" si="7"/>
        <v>0</v>
      </c>
      <c r="S127" s="23">
        <f>SUMIF('Rodda Stats to 17-18'!$A$3:$A$465,'Combined Stats - Formula'!$A127,'Rodda Stats to 17-18'!S$3:S$465)</f>
        <v>0</v>
      </c>
      <c r="T127">
        <f>SUMIF('Rodda Stats to 17-18'!$A$3:$A$465,'Combined Stats - Formula'!$A127,'Rodda Stats to 17-18'!T$3:T$465)</f>
        <v>1</v>
      </c>
      <c r="U127">
        <f>SUMIF('Rodda Stats to 17-18'!$A$3:$A$465,'Combined Stats - Formula'!$A127,'Rodda Stats to 17-18'!U$3:U$465)</f>
        <v>0</v>
      </c>
      <c r="V127">
        <f>SUMIF('Rodda Stats to 17-18'!$A$3:$A$465,'Combined Stats - Formula'!$A127,'Rodda Stats to 17-18'!V$3:V$465)</f>
        <v>0</v>
      </c>
    </row>
    <row r="128" spans="1:22" x14ac:dyDescent="0.25">
      <c r="A128" s="20" t="s">
        <v>677</v>
      </c>
      <c r="B128">
        <f>SUMIF('Rodda Stats to 17-18'!$A$3:$A$465,'Combined Stats - Formula'!$A128,'Rodda Stats to 17-18'!B$3:B$465)</f>
        <v>0</v>
      </c>
      <c r="C128">
        <f>SUMIF('Rodda Stats to 17-18'!$A$3:$A$465,'Combined Stats - Formula'!$A128,'Rodda Stats to 17-18'!C$3:C$465)</f>
        <v>5</v>
      </c>
      <c r="D128">
        <f>SUMIF('Rodda Stats to 17-18'!$A$3:$A$465,'Combined Stats - Formula'!$A128,'Rodda Stats to 17-18'!D$3:D$465)</f>
        <v>5</v>
      </c>
      <c r="E128">
        <f>SUMIF('Rodda Stats to 17-18'!$A$3:$A$465,'Combined Stats - Formula'!$A128,'Rodda Stats to 17-18'!E$3:E$465)</f>
        <v>30</v>
      </c>
      <c r="F128">
        <f>SUMIF('Rodda Stats to 17-18'!$A$3:$A$465,'Combined Stats - Formula'!$A128,'Rodda Stats to 17-18'!F$3:F$465)</f>
        <v>2</v>
      </c>
      <c r="G128">
        <f>SUMIF('Rodda Stats to 17-18'!$A$3:$A$465,'Combined Stats - Formula'!$A128,'Rodda Stats to 17-18'!G$3:G$465)</f>
        <v>0</v>
      </c>
      <c r="H128">
        <f>SUMIF('Rodda Stats to 17-18'!$A$3:$A$465,'Combined Stats - Formula'!$A128,'Rodda Stats to 17-18'!H$3:H$465)</f>
        <v>0</v>
      </c>
      <c r="I128" s="23">
        <f>SUMIF('Rodda Stats to 17-18'!$A$3:$A$465,'Combined Stats - Formula'!$A128,'Rodda Stats to 17-18'!I$3:I$465)</f>
        <v>11.1</v>
      </c>
      <c r="J128">
        <f t="shared" si="4"/>
        <v>10</v>
      </c>
      <c r="K128">
        <f>SUMIF('Rodda Stats to 17-18'!$A$3:$A$465,'Combined Stats - Formula'!$A128,'Rodda Stats to 17-18'!K$3:K$465)</f>
        <v>0</v>
      </c>
      <c r="L128">
        <f>SUMIF('Rodda Stats to 17-18'!$A$3:$A$465,'Combined Stats - Formula'!$A128,'Rodda Stats to 17-18'!L$3:L$465)</f>
        <v>0</v>
      </c>
      <c r="M128">
        <f>SUMIF('Rodda Stats to 17-18'!$A$3:$A$465,'Combined Stats - Formula'!$A128,'Rodda Stats to 17-18'!M$3:M$465)</f>
        <v>0</v>
      </c>
      <c r="N128">
        <f>SUMIF('Rodda Stats to 17-18'!$A$3:$A$465,'Combined Stats - Formula'!$A128,'Rodda Stats to 17-18'!N$3:N$465)</f>
        <v>0</v>
      </c>
      <c r="O128">
        <f>SUMIF('Rodda Stats to 17-18'!$A$3:$A$465,'Combined Stats - Formula'!$A128,'Rodda Stats to 17-18'!O$3:O$465)</f>
        <v>0</v>
      </c>
      <c r="P128" t="str">
        <f t="shared" si="5"/>
        <v/>
      </c>
      <c r="Q128">
        <f t="shared" si="6"/>
        <v>0</v>
      </c>
      <c r="R128">
        <f t="shared" si="7"/>
        <v>0</v>
      </c>
      <c r="S128" s="23">
        <f>SUMIF('Rodda Stats to 17-18'!$A$3:$A$465,'Combined Stats - Formula'!$A128,'Rodda Stats to 17-18'!S$3:S$465)</f>
        <v>0</v>
      </c>
      <c r="T128">
        <f>SUMIF('Rodda Stats to 17-18'!$A$3:$A$465,'Combined Stats - Formula'!$A128,'Rodda Stats to 17-18'!T$3:T$465)</f>
        <v>2</v>
      </c>
      <c r="U128">
        <f>SUMIF('Rodda Stats to 17-18'!$A$3:$A$465,'Combined Stats - Formula'!$A128,'Rodda Stats to 17-18'!U$3:U$465)</f>
        <v>0</v>
      </c>
      <c r="V128">
        <f>SUMIF('Rodda Stats to 17-18'!$A$3:$A$465,'Combined Stats - Formula'!$A128,'Rodda Stats to 17-18'!V$3:V$465)</f>
        <v>0</v>
      </c>
    </row>
    <row r="129" spans="1:22" x14ac:dyDescent="0.25">
      <c r="A129" s="20" t="s">
        <v>678</v>
      </c>
      <c r="B129">
        <f>SUMIF('Rodda Stats to 17-18'!$A$3:$A$465,'Combined Stats - Formula'!$A129,'Rodda Stats to 17-18'!B$3:B$465)</f>
        <v>0</v>
      </c>
      <c r="C129">
        <f>SUMIF('Rodda Stats to 17-18'!$A$3:$A$465,'Combined Stats - Formula'!$A129,'Rodda Stats to 17-18'!C$3:C$465)</f>
        <v>1</v>
      </c>
      <c r="D129">
        <f>SUMIF('Rodda Stats to 17-18'!$A$3:$A$465,'Combined Stats - Formula'!$A129,'Rodda Stats to 17-18'!D$3:D$465)</f>
        <v>1</v>
      </c>
      <c r="E129">
        <f>SUMIF('Rodda Stats to 17-18'!$A$3:$A$465,'Combined Stats - Formula'!$A129,'Rodda Stats to 17-18'!E$3:E$465)</f>
        <v>12</v>
      </c>
      <c r="F129">
        <f>SUMIF('Rodda Stats to 17-18'!$A$3:$A$465,'Combined Stats - Formula'!$A129,'Rodda Stats to 17-18'!F$3:F$465)</f>
        <v>1</v>
      </c>
      <c r="G129">
        <f>SUMIF('Rodda Stats to 17-18'!$A$3:$A$465,'Combined Stats - Formula'!$A129,'Rodda Stats to 17-18'!G$3:G$465)</f>
        <v>0</v>
      </c>
      <c r="H129">
        <f>SUMIF('Rodda Stats to 17-18'!$A$3:$A$465,'Combined Stats - Formula'!$A129,'Rodda Stats to 17-18'!H$3:H$465)</f>
        <v>0</v>
      </c>
      <c r="I129" s="23">
        <f>SUMIF('Rodda Stats to 17-18'!$A$3:$A$465,'Combined Stats - Formula'!$A129,'Rodda Stats to 17-18'!I$3:I$465)</f>
        <v>12.1</v>
      </c>
      <c r="J129" t="e">
        <f t="shared" si="4"/>
        <v>#DIV/0!</v>
      </c>
      <c r="K129">
        <f>SUMIF('Rodda Stats to 17-18'!$A$3:$A$465,'Combined Stats - Formula'!$A129,'Rodda Stats to 17-18'!K$3:K$465)</f>
        <v>0</v>
      </c>
      <c r="L129">
        <f>SUMIF('Rodda Stats to 17-18'!$A$3:$A$465,'Combined Stats - Formula'!$A129,'Rodda Stats to 17-18'!L$3:L$465)</f>
        <v>1</v>
      </c>
      <c r="M129">
        <f>SUMIF('Rodda Stats to 17-18'!$A$3:$A$465,'Combined Stats - Formula'!$A129,'Rodda Stats to 17-18'!M$3:M$465)</f>
        <v>53</v>
      </c>
      <c r="N129">
        <f>SUMIF('Rodda Stats to 17-18'!$A$3:$A$465,'Combined Stats - Formula'!$A129,'Rodda Stats to 17-18'!N$3:N$465)</f>
        <v>0</v>
      </c>
      <c r="O129">
        <f>SUMIF('Rodda Stats to 17-18'!$A$3:$A$465,'Combined Stats - Formula'!$A129,'Rodda Stats to 17-18'!O$3:O$465)</f>
        <v>0</v>
      </c>
      <c r="P129">
        <f t="shared" si="5"/>
        <v>53</v>
      </c>
      <c r="Q129">
        <f t="shared" si="6"/>
        <v>0</v>
      </c>
      <c r="R129">
        <f t="shared" si="7"/>
        <v>0</v>
      </c>
      <c r="S129" s="23">
        <f>SUMIF('Rodda Stats to 17-18'!$A$3:$A$465,'Combined Stats - Formula'!$A129,'Rodda Stats to 17-18'!S$3:S$465)</f>
        <v>0</v>
      </c>
      <c r="T129">
        <f>SUMIF('Rodda Stats to 17-18'!$A$3:$A$465,'Combined Stats - Formula'!$A129,'Rodda Stats to 17-18'!T$3:T$465)</f>
        <v>0</v>
      </c>
      <c r="U129">
        <f>SUMIF('Rodda Stats to 17-18'!$A$3:$A$465,'Combined Stats - Formula'!$A129,'Rodda Stats to 17-18'!U$3:U$465)</f>
        <v>0</v>
      </c>
      <c r="V129">
        <f>SUMIF('Rodda Stats to 17-18'!$A$3:$A$465,'Combined Stats - Formula'!$A129,'Rodda Stats to 17-18'!V$3:V$465)</f>
        <v>0</v>
      </c>
    </row>
    <row r="130" spans="1:22" x14ac:dyDescent="0.25">
      <c r="A130" s="20" t="s">
        <v>478</v>
      </c>
      <c r="B130">
        <f>SUMIF('Rodda Stats to 17-18'!$A$3:$A$465,'Combined Stats - Formula'!$A130,'Rodda Stats to 17-18'!B$3:B$465)</f>
        <v>3</v>
      </c>
      <c r="C130">
        <f>SUMIF('Rodda Stats to 17-18'!$A$3:$A$465,'Combined Stats - Formula'!$A130,'Rodda Stats to 17-18'!C$3:C$465)</f>
        <v>34</v>
      </c>
      <c r="D130">
        <f>SUMIF('Rodda Stats to 17-18'!$A$3:$A$465,'Combined Stats - Formula'!$A130,'Rodda Stats to 17-18'!D$3:D$465)</f>
        <v>28</v>
      </c>
      <c r="E130">
        <f>SUMIF('Rodda Stats to 17-18'!$A$3:$A$465,'Combined Stats - Formula'!$A130,'Rodda Stats to 17-18'!E$3:E$465)</f>
        <v>261</v>
      </c>
      <c r="F130">
        <f>SUMIF('Rodda Stats to 17-18'!$A$3:$A$465,'Combined Stats - Formula'!$A130,'Rodda Stats to 17-18'!F$3:F$465)</f>
        <v>3</v>
      </c>
      <c r="G130">
        <f>SUMIF('Rodda Stats to 17-18'!$A$3:$A$465,'Combined Stats - Formula'!$A130,'Rodda Stats to 17-18'!G$3:G$465)</f>
        <v>1</v>
      </c>
      <c r="H130">
        <f>SUMIF('Rodda Stats to 17-18'!$A$3:$A$465,'Combined Stats - Formula'!$A130,'Rodda Stats to 17-18'!H$3:H$465)</f>
        <v>0</v>
      </c>
      <c r="I130" s="23">
        <f>SUMIF('Rodda Stats to 17-18'!$A$3:$A$465,'Combined Stats - Formula'!$A130,'Rodda Stats to 17-18'!I$3:I$465)</f>
        <v>79.099999999999994</v>
      </c>
      <c r="J130">
        <f t="shared" si="4"/>
        <v>10.44</v>
      </c>
      <c r="K130">
        <f>SUMIF('Rodda Stats to 17-18'!$A$3:$A$465,'Combined Stats - Formula'!$A130,'Rodda Stats to 17-18'!K$3:K$465)</f>
        <v>0</v>
      </c>
      <c r="L130">
        <f>SUMIF('Rodda Stats to 17-18'!$A$3:$A$465,'Combined Stats - Formula'!$A130,'Rodda Stats to 17-18'!L$3:L$465)</f>
        <v>0</v>
      </c>
      <c r="M130">
        <f>SUMIF('Rodda Stats to 17-18'!$A$3:$A$465,'Combined Stats - Formula'!$A130,'Rodda Stats to 17-18'!M$3:M$465)</f>
        <v>0</v>
      </c>
      <c r="N130">
        <f>SUMIF('Rodda Stats to 17-18'!$A$3:$A$465,'Combined Stats - Formula'!$A130,'Rodda Stats to 17-18'!N$3:N$465)</f>
        <v>0</v>
      </c>
      <c r="O130">
        <f>SUMIF('Rodda Stats to 17-18'!$A$3:$A$465,'Combined Stats - Formula'!$A130,'Rodda Stats to 17-18'!O$3:O$465)</f>
        <v>0</v>
      </c>
      <c r="P130" t="str">
        <f t="shared" si="5"/>
        <v/>
      </c>
      <c r="Q130">
        <f t="shared" si="6"/>
        <v>0</v>
      </c>
      <c r="R130">
        <f t="shared" si="7"/>
        <v>0</v>
      </c>
      <c r="S130" s="23">
        <f>SUMIF('Rodda Stats to 17-18'!$A$3:$A$465,'Combined Stats - Formula'!$A130,'Rodda Stats to 17-18'!S$3:S$465)</f>
        <v>1</v>
      </c>
      <c r="T130">
        <f>SUMIF('Rodda Stats to 17-18'!$A$3:$A$465,'Combined Stats - Formula'!$A130,'Rodda Stats to 17-18'!T$3:T$465)</f>
        <v>39</v>
      </c>
      <c r="U130">
        <f>SUMIF('Rodda Stats to 17-18'!$A$3:$A$465,'Combined Stats - Formula'!$A130,'Rodda Stats to 17-18'!U$3:U$465)</f>
        <v>0</v>
      </c>
      <c r="V130">
        <f>SUMIF('Rodda Stats to 17-18'!$A$3:$A$465,'Combined Stats - Formula'!$A130,'Rodda Stats to 17-18'!V$3:V$465)</f>
        <v>7</v>
      </c>
    </row>
    <row r="131" spans="1:22" x14ac:dyDescent="0.25">
      <c r="A131" s="20" t="s">
        <v>679</v>
      </c>
      <c r="B131">
        <f>SUMIF('Rodda Stats to 17-18'!$A$3:$A$465,'Combined Stats - Formula'!$A131,'Rodda Stats to 17-18'!B$3:B$465)</f>
        <v>0</v>
      </c>
      <c r="C131">
        <f>SUMIF('Rodda Stats to 17-18'!$A$3:$A$465,'Combined Stats - Formula'!$A131,'Rodda Stats to 17-18'!C$3:C$465)</f>
        <v>1</v>
      </c>
      <c r="D131">
        <f>SUMIF('Rodda Stats to 17-18'!$A$3:$A$465,'Combined Stats - Formula'!$A131,'Rodda Stats to 17-18'!D$3:D$465)</f>
        <v>1</v>
      </c>
      <c r="E131">
        <f>SUMIF('Rodda Stats to 17-18'!$A$3:$A$465,'Combined Stats - Formula'!$A131,'Rodda Stats to 17-18'!E$3:E$465)</f>
        <v>53</v>
      </c>
      <c r="F131">
        <f>SUMIF('Rodda Stats to 17-18'!$A$3:$A$465,'Combined Stats - Formula'!$A131,'Rodda Stats to 17-18'!F$3:F$465)</f>
        <v>0</v>
      </c>
      <c r="G131">
        <f>SUMIF('Rodda Stats to 17-18'!$A$3:$A$465,'Combined Stats - Formula'!$A131,'Rodda Stats to 17-18'!G$3:G$465)</f>
        <v>1</v>
      </c>
      <c r="H131">
        <f>SUMIF('Rodda Stats to 17-18'!$A$3:$A$465,'Combined Stats - Formula'!$A131,'Rodda Stats to 17-18'!H$3:H$465)</f>
        <v>0</v>
      </c>
      <c r="I131" s="23">
        <f>SUMIF('Rodda Stats to 17-18'!$A$3:$A$465,'Combined Stats - Formula'!$A131,'Rodda Stats to 17-18'!I$3:I$465)</f>
        <v>53</v>
      </c>
      <c r="J131">
        <f t="shared" ref="J131:J194" si="8">ROUND(E131/(D131-F131),2)</f>
        <v>53</v>
      </c>
      <c r="K131">
        <f>SUMIF('Rodda Stats to 17-18'!$A$3:$A$465,'Combined Stats - Formula'!$A131,'Rodda Stats to 17-18'!K$3:K$465)</f>
        <v>0</v>
      </c>
      <c r="L131">
        <f>SUMIF('Rodda Stats to 17-18'!$A$3:$A$465,'Combined Stats - Formula'!$A131,'Rodda Stats to 17-18'!L$3:L$465)</f>
        <v>4</v>
      </c>
      <c r="M131">
        <f>SUMIF('Rodda Stats to 17-18'!$A$3:$A$465,'Combined Stats - Formula'!$A131,'Rodda Stats to 17-18'!M$3:M$465)</f>
        <v>64</v>
      </c>
      <c r="N131">
        <f>SUMIF('Rodda Stats to 17-18'!$A$3:$A$465,'Combined Stats - Formula'!$A131,'Rodda Stats to 17-18'!N$3:N$465)</f>
        <v>0</v>
      </c>
      <c r="O131">
        <f>SUMIF('Rodda Stats to 17-18'!$A$3:$A$465,'Combined Stats - Formula'!$A131,'Rodda Stats to 17-18'!O$3:O$465)</f>
        <v>0</v>
      </c>
      <c r="P131">
        <f t="shared" si="5"/>
        <v>16</v>
      </c>
      <c r="Q131">
        <f t="shared" si="6"/>
        <v>0</v>
      </c>
      <c r="R131">
        <f t="shared" si="7"/>
        <v>0</v>
      </c>
      <c r="S131" s="23">
        <f>SUMIF('Rodda Stats to 17-18'!$A$3:$A$465,'Combined Stats - Formula'!$A131,'Rodda Stats to 17-18'!S$3:S$465)</f>
        <v>0</v>
      </c>
      <c r="T131">
        <f>SUMIF('Rodda Stats to 17-18'!$A$3:$A$465,'Combined Stats - Formula'!$A131,'Rodda Stats to 17-18'!T$3:T$465)</f>
        <v>0</v>
      </c>
      <c r="U131">
        <f>SUMIF('Rodda Stats to 17-18'!$A$3:$A$465,'Combined Stats - Formula'!$A131,'Rodda Stats to 17-18'!U$3:U$465)</f>
        <v>0</v>
      </c>
      <c r="V131">
        <f>SUMIF('Rodda Stats to 17-18'!$A$3:$A$465,'Combined Stats - Formula'!$A131,'Rodda Stats to 17-18'!V$3:V$465)</f>
        <v>0</v>
      </c>
    </row>
    <row r="132" spans="1:22" x14ac:dyDescent="0.25">
      <c r="A132" s="20" t="s">
        <v>509</v>
      </c>
      <c r="B132">
        <f>SUMIF('Rodda Stats to 17-18'!$A$3:$A$465,'Combined Stats - Formula'!$A132,'Rodda Stats to 17-18'!B$3:B$465)</f>
        <v>4</v>
      </c>
      <c r="C132">
        <f>SUMIF('Rodda Stats to 17-18'!$A$3:$A$465,'Combined Stats - Formula'!$A132,'Rodda Stats to 17-18'!C$3:C$465)</f>
        <v>100</v>
      </c>
      <c r="D132">
        <f>SUMIF('Rodda Stats to 17-18'!$A$3:$A$465,'Combined Stats - Formula'!$A132,'Rodda Stats to 17-18'!D$3:D$465)</f>
        <v>94</v>
      </c>
      <c r="E132">
        <f>SUMIF('Rodda Stats to 17-18'!$A$3:$A$465,'Combined Stats - Formula'!$A132,'Rodda Stats to 17-18'!E$3:E$465)</f>
        <v>2070</v>
      </c>
      <c r="F132">
        <f>SUMIF('Rodda Stats to 17-18'!$A$3:$A$465,'Combined Stats - Formula'!$A132,'Rodda Stats to 17-18'!F$3:F$465)</f>
        <v>11</v>
      </c>
      <c r="G132">
        <f>SUMIF('Rodda Stats to 17-18'!$A$3:$A$465,'Combined Stats - Formula'!$A132,'Rodda Stats to 17-18'!G$3:G$465)</f>
        <v>8</v>
      </c>
      <c r="H132">
        <f>SUMIF('Rodda Stats to 17-18'!$A$3:$A$465,'Combined Stats - Formula'!$A132,'Rodda Stats to 17-18'!H$3:H$465)</f>
        <v>2</v>
      </c>
      <c r="I132" s="23">
        <f>SUMIF('Rodda Stats to 17-18'!$A$3:$A$465,'Combined Stats - Formula'!$A132,'Rodda Stats to 17-18'!I$3:I$465)</f>
        <v>247.2</v>
      </c>
      <c r="J132">
        <f t="shared" si="8"/>
        <v>24.94</v>
      </c>
      <c r="K132">
        <f>SUMIF('Rodda Stats to 17-18'!$A$3:$A$465,'Combined Stats - Formula'!$A132,'Rodda Stats to 17-18'!K$3:K$465)</f>
        <v>296.2</v>
      </c>
      <c r="L132">
        <f>SUMIF('Rodda Stats to 17-18'!$A$3:$A$465,'Combined Stats - Formula'!$A132,'Rodda Stats to 17-18'!L$3:L$465)</f>
        <v>86</v>
      </c>
      <c r="M132">
        <f>SUMIF('Rodda Stats to 17-18'!$A$3:$A$465,'Combined Stats - Formula'!$A132,'Rodda Stats to 17-18'!M$3:M$465)</f>
        <v>2802</v>
      </c>
      <c r="N132">
        <f>SUMIF('Rodda Stats to 17-18'!$A$3:$A$465,'Combined Stats - Formula'!$A132,'Rodda Stats to 17-18'!N$3:N$465)</f>
        <v>0</v>
      </c>
      <c r="O132">
        <f>SUMIF('Rodda Stats to 17-18'!$A$3:$A$465,'Combined Stats - Formula'!$A132,'Rodda Stats to 17-18'!O$3:O$465)</f>
        <v>0</v>
      </c>
      <c r="P132">
        <f t="shared" ref="P132:P195" si="9">IFERROR(ROUND(M132/L132,2),"")</f>
        <v>32.58</v>
      </c>
      <c r="Q132">
        <f t="shared" ref="Q132:Q195" si="10">IFERROR(ROUND((K132*6)/L132,2),0)</f>
        <v>20.67</v>
      </c>
      <c r="R132">
        <f t="shared" ref="R132:R195" si="11">IFERROR(ROUND(M132/K132,2),0)</f>
        <v>9.4600000000000009</v>
      </c>
      <c r="S132" s="23">
        <f>SUMIF('Rodda Stats to 17-18'!$A$3:$A$465,'Combined Stats - Formula'!$A132,'Rodda Stats to 17-18'!S$3:S$465)</f>
        <v>4</v>
      </c>
      <c r="T132">
        <f>SUMIF('Rodda Stats to 17-18'!$A$3:$A$465,'Combined Stats - Formula'!$A132,'Rodda Stats to 17-18'!T$3:T$465)</f>
        <v>49</v>
      </c>
      <c r="U132">
        <f>SUMIF('Rodda Stats to 17-18'!$A$3:$A$465,'Combined Stats - Formula'!$A132,'Rodda Stats to 17-18'!U$3:U$465)</f>
        <v>0</v>
      </c>
      <c r="V132">
        <f>SUMIF('Rodda Stats to 17-18'!$A$3:$A$465,'Combined Stats - Formula'!$A132,'Rodda Stats to 17-18'!V$3:V$465)</f>
        <v>0</v>
      </c>
    </row>
    <row r="133" spans="1:22" x14ac:dyDescent="0.25">
      <c r="A133" s="20" t="s">
        <v>680</v>
      </c>
      <c r="B133">
        <f>SUMIF('Rodda Stats to 17-18'!$A$3:$A$465,'Combined Stats - Formula'!$A133,'Rodda Stats to 17-18'!B$3:B$465)</f>
        <v>0</v>
      </c>
      <c r="C133">
        <f>SUMIF('Rodda Stats to 17-18'!$A$3:$A$465,'Combined Stats - Formula'!$A133,'Rodda Stats to 17-18'!C$3:C$465)</f>
        <v>1</v>
      </c>
      <c r="D133">
        <f>SUMIF('Rodda Stats to 17-18'!$A$3:$A$465,'Combined Stats - Formula'!$A133,'Rodda Stats to 17-18'!D$3:D$465)</f>
        <v>0</v>
      </c>
      <c r="E133">
        <f>SUMIF('Rodda Stats to 17-18'!$A$3:$A$465,'Combined Stats - Formula'!$A133,'Rodda Stats to 17-18'!E$3:E$465)</f>
        <v>0</v>
      </c>
      <c r="F133">
        <f>SUMIF('Rodda Stats to 17-18'!$A$3:$A$465,'Combined Stats - Formula'!$A133,'Rodda Stats to 17-18'!F$3:F$465)</f>
        <v>0</v>
      </c>
      <c r="G133">
        <f>SUMIF('Rodda Stats to 17-18'!$A$3:$A$465,'Combined Stats - Formula'!$A133,'Rodda Stats to 17-18'!G$3:G$465)</f>
        <v>0</v>
      </c>
      <c r="H133">
        <f>SUMIF('Rodda Stats to 17-18'!$A$3:$A$465,'Combined Stats - Formula'!$A133,'Rodda Stats to 17-18'!H$3:H$465)</f>
        <v>0</v>
      </c>
      <c r="I133" s="23">
        <f>SUMIF('Rodda Stats to 17-18'!$A$3:$A$465,'Combined Stats - Formula'!$A133,'Rodda Stats to 17-18'!I$3:I$465)</f>
        <v>0</v>
      </c>
      <c r="J133" t="e">
        <f t="shared" si="8"/>
        <v>#DIV/0!</v>
      </c>
      <c r="K133">
        <f>SUMIF('Rodda Stats to 17-18'!$A$3:$A$465,'Combined Stats - Formula'!$A133,'Rodda Stats to 17-18'!K$3:K$465)</f>
        <v>0</v>
      </c>
      <c r="L133">
        <f>SUMIF('Rodda Stats to 17-18'!$A$3:$A$465,'Combined Stats - Formula'!$A133,'Rodda Stats to 17-18'!L$3:L$465)</f>
        <v>0</v>
      </c>
      <c r="M133">
        <f>SUMIF('Rodda Stats to 17-18'!$A$3:$A$465,'Combined Stats - Formula'!$A133,'Rodda Stats to 17-18'!M$3:M$465)</f>
        <v>34</v>
      </c>
      <c r="N133">
        <f>SUMIF('Rodda Stats to 17-18'!$A$3:$A$465,'Combined Stats - Formula'!$A133,'Rodda Stats to 17-18'!N$3:N$465)</f>
        <v>0</v>
      </c>
      <c r="O133">
        <f>SUMIF('Rodda Stats to 17-18'!$A$3:$A$465,'Combined Stats - Formula'!$A133,'Rodda Stats to 17-18'!O$3:O$465)</f>
        <v>0</v>
      </c>
      <c r="P133" t="str">
        <f t="shared" si="9"/>
        <v/>
      </c>
      <c r="Q133">
        <f t="shared" si="10"/>
        <v>0</v>
      </c>
      <c r="R133">
        <f t="shared" si="11"/>
        <v>0</v>
      </c>
      <c r="S133" s="23">
        <f>SUMIF('Rodda Stats to 17-18'!$A$3:$A$465,'Combined Stats - Formula'!$A133,'Rodda Stats to 17-18'!S$3:S$465)</f>
        <v>0</v>
      </c>
      <c r="T133">
        <f>SUMIF('Rodda Stats to 17-18'!$A$3:$A$465,'Combined Stats - Formula'!$A133,'Rodda Stats to 17-18'!T$3:T$465)</f>
        <v>0</v>
      </c>
      <c r="U133">
        <f>SUMIF('Rodda Stats to 17-18'!$A$3:$A$465,'Combined Stats - Formula'!$A133,'Rodda Stats to 17-18'!U$3:U$465)</f>
        <v>0</v>
      </c>
      <c r="V133">
        <f>SUMIF('Rodda Stats to 17-18'!$A$3:$A$465,'Combined Stats - Formula'!$A133,'Rodda Stats to 17-18'!V$3:V$465)</f>
        <v>0</v>
      </c>
    </row>
    <row r="134" spans="1:22" x14ac:dyDescent="0.25">
      <c r="A134" s="20" t="s">
        <v>681</v>
      </c>
      <c r="B134">
        <f>SUMIF('Rodda Stats to 17-18'!$A$3:$A$465,'Combined Stats - Formula'!$A134,'Rodda Stats to 17-18'!B$3:B$465)</f>
        <v>0</v>
      </c>
      <c r="C134">
        <f>SUMIF('Rodda Stats to 17-18'!$A$3:$A$465,'Combined Stats - Formula'!$A134,'Rodda Stats to 17-18'!C$3:C$465)</f>
        <v>8</v>
      </c>
      <c r="D134">
        <f>SUMIF('Rodda Stats to 17-18'!$A$3:$A$465,'Combined Stats - Formula'!$A134,'Rodda Stats to 17-18'!D$3:D$465)</f>
        <v>8</v>
      </c>
      <c r="E134">
        <f>SUMIF('Rodda Stats to 17-18'!$A$3:$A$465,'Combined Stats - Formula'!$A134,'Rodda Stats to 17-18'!E$3:E$465)</f>
        <v>195</v>
      </c>
      <c r="F134">
        <f>SUMIF('Rodda Stats to 17-18'!$A$3:$A$465,'Combined Stats - Formula'!$A134,'Rodda Stats to 17-18'!F$3:F$465)</f>
        <v>1</v>
      </c>
      <c r="G134">
        <f>SUMIF('Rodda Stats to 17-18'!$A$3:$A$465,'Combined Stats - Formula'!$A134,'Rodda Stats to 17-18'!G$3:G$465)</f>
        <v>1</v>
      </c>
      <c r="H134">
        <f>SUMIF('Rodda Stats to 17-18'!$A$3:$A$465,'Combined Stats - Formula'!$A134,'Rodda Stats to 17-18'!H$3:H$465)</f>
        <v>0</v>
      </c>
      <c r="I134" s="23">
        <f>SUMIF('Rodda Stats to 17-18'!$A$3:$A$465,'Combined Stats - Formula'!$A134,'Rodda Stats to 17-18'!I$3:I$465)</f>
        <v>66.099999999999994</v>
      </c>
      <c r="J134">
        <f t="shared" si="8"/>
        <v>27.86</v>
      </c>
      <c r="K134">
        <f>SUMIF('Rodda Stats to 17-18'!$A$3:$A$465,'Combined Stats - Formula'!$A134,'Rodda Stats to 17-18'!K$3:K$465)</f>
        <v>0</v>
      </c>
      <c r="L134">
        <f>SUMIF('Rodda Stats to 17-18'!$A$3:$A$465,'Combined Stats - Formula'!$A134,'Rodda Stats to 17-18'!L$3:L$465)</f>
        <v>0</v>
      </c>
      <c r="M134">
        <f>SUMIF('Rodda Stats to 17-18'!$A$3:$A$465,'Combined Stats - Formula'!$A134,'Rodda Stats to 17-18'!M$3:M$465)</f>
        <v>26</v>
      </c>
      <c r="N134">
        <f>SUMIF('Rodda Stats to 17-18'!$A$3:$A$465,'Combined Stats - Formula'!$A134,'Rodda Stats to 17-18'!N$3:N$465)</f>
        <v>0</v>
      </c>
      <c r="O134">
        <f>SUMIF('Rodda Stats to 17-18'!$A$3:$A$465,'Combined Stats - Formula'!$A134,'Rodda Stats to 17-18'!O$3:O$465)</f>
        <v>0</v>
      </c>
      <c r="P134" t="str">
        <f t="shared" si="9"/>
        <v/>
      </c>
      <c r="Q134">
        <f t="shared" si="10"/>
        <v>0</v>
      </c>
      <c r="R134">
        <f t="shared" si="11"/>
        <v>0</v>
      </c>
      <c r="S134" s="23">
        <f>SUMIF('Rodda Stats to 17-18'!$A$3:$A$465,'Combined Stats - Formula'!$A134,'Rodda Stats to 17-18'!S$3:S$465)</f>
        <v>0</v>
      </c>
      <c r="T134">
        <f>SUMIF('Rodda Stats to 17-18'!$A$3:$A$465,'Combined Stats - Formula'!$A134,'Rodda Stats to 17-18'!T$3:T$465)</f>
        <v>0</v>
      </c>
      <c r="U134">
        <f>SUMIF('Rodda Stats to 17-18'!$A$3:$A$465,'Combined Stats - Formula'!$A134,'Rodda Stats to 17-18'!U$3:U$465)</f>
        <v>0</v>
      </c>
      <c r="V134">
        <f>SUMIF('Rodda Stats to 17-18'!$A$3:$A$465,'Combined Stats - Formula'!$A134,'Rodda Stats to 17-18'!V$3:V$465)</f>
        <v>0</v>
      </c>
    </row>
    <row r="135" spans="1:22" x14ac:dyDescent="0.25">
      <c r="A135" s="20" t="s">
        <v>479</v>
      </c>
      <c r="B135">
        <f>SUMIF('Rodda Stats to 17-18'!$A$3:$A$465,'Combined Stats - Formula'!$A135,'Rodda Stats to 17-18'!B$3:B$465)</f>
        <v>3</v>
      </c>
      <c r="C135">
        <f>SUMIF('Rodda Stats to 17-18'!$A$3:$A$465,'Combined Stats - Formula'!$A135,'Rodda Stats to 17-18'!C$3:C$465)</f>
        <v>45</v>
      </c>
      <c r="D135">
        <f>SUMIF('Rodda Stats to 17-18'!$A$3:$A$465,'Combined Stats - Formula'!$A135,'Rodda Stats to 17-18'!D$3:D$465)</f>
        <v>35</v>
      </c>
      <c r="E135">
        <f>SUMIF('Rodda Stats to 17-18'!$A$3:$A$465,'Combined Stats - Formula'!$A135,'Rodda Stats to 17-18'!E$3:E$465)</f>
        <v>371</v>
      </c>
      <c r="F135">
        <f>SUMIF('Rodda Stats to 17-18'!$A$3:$A$465,'Combined Stats - Formula'!$A135,'Rodda Stats to 17-18'!F$3:F$465)</f>
        <v>12</v>
      </c>
      <c r="G135">
        <f>SUMIF('Rodda Stats to 17-18'!$A$3:$A$465,'Combined Stats - Formula'!$A135,'Rodda Stats to 17-18'!G$3:G$465)</f>
        <v>2</v>
      </c>
      <c r="H135">
        <f>SUMIF('Rodda Stats to 17-18'!$A$3:$A$465,'Combined Stats - Formula'!$A135,'Rodda Stats to 17-18'!H$3:H$465)</f>
        <v>0</v>
      </c>
      <c r="I135" s="23">
        <f>SUMIF('Rodda Stats to 17-18'!$A$3:$A$465,'Combined Stats - Formula'!$A135,'Rodda Stats to 17-18'!I$3:I$465)</f>
        <v>93.1</v>
      </c>
      <c r="J135">
        <f t="shared" si="8"/>
        <v>16.13</v>
      </c>
      <c r="K135">
        <f>SUMIF('Rodda Stats to 17-18'!$A$3:$A$465,'Combined Stats - Formula'!$A135,'Rodda Stats to 17-18'!K$3:K$465)</f>
        <v>222.60000000000002</v>
      </c>
      <c r="L135">
        <f>SUMIF('Rodda Stats to 17-18'!$A$3:$A$465,'Combined Stats - Formula'!$A135,'Rodda Stats to 17-18'!L$3:L$465)</f>
        <v>37</v>
      </c>
      <c r="M135">
        <f>SUMIF('Rodda Stats to 17-18'!$A$3:$A$465,'Combined Stats - Formula'!$A135,'Rodda Stats to 17-18'!M$3:M$465)</f>
        <v>1070</v>
      </c>
      <c r="N135">
        <f>SUMIF('Rodda Stats to 17-18'!$A$3:$A$465,'Combined Stats - Formula'!$A135,'Rodda Stats to 17-18'!N$3:N$465)</f>
        <v>0</v>
      </c>
      <c r="O135">
        <f>SUMIF('Rodda Stats to 17-18'!$A$3:$A$465,'Combined Stats - Formula'!$A135,'Rodda Stats to 17-18'!O$3:O$465)</f>
        <v>0</v>
      </c>
      <c r="P135">
        <f t="shared" si="9"/>
        <v>28.92</v>
      </c>
      <c r="Q135">
        <f t="shared" si="10"/>
        <v>36.1</v>
      </c>
      <c r="R135">
        <f t="shared" si="11"/>
        <v>4.8099999999999996</v>
      </c>
      <c r="S135" s="23">
        <f>SUMIF('Rodda Stats to 17-18'!$A$3:$A$465,'Combined Stats - Formula'!$A135,'Rodda Stats to 17-18'!S$3:S$465)</f>
        <v>3</v>
      </c>
      <c r="T135">
        <f>SUMIF('Rodda Stats to 17-18'!$A$3:$A$465,'Combined Stats - Formula'!$A135,'Rodda Stats to 17-18'!T$3:T$465)</f>
        <v>17</v>
      </c>
      <c r="U135">
        <f>SUMIF('Rodda Stats to 17-18'!$A$3:$A$465,'Combined Stats - Formula'!$A135,'Rodda Stats to 17-18'!U$3:U$465)</f>
        <v>0</v>
      </c>
      <c r="V135">
        <f>SUMIF('Rodda Stats to 17-18'!$A$3:$A$465,'Combined Stats - Formula'!$A135,'Rodda Stats to 17-18'!V$3:V$465)</f>
        <v>0</v>
      </c>
    </row>
    <row r="136" spans="1:22" x14ac:dyDescent="0.25">
      <c r="A136" s="20" t="s">
        <v>550</v>
      </c>
      <c r="B136">
        <f>SUMIF('Rodda Stats to 17-18'!$A$3:$A$465,'Combined Stats - Formula'!$A136,'Rodda Stats to 17-18'!B$3:B$465)</f>
        <v>5</v>
      </c>
      <c r="C136">
        <f>SUMIF('Rodda Stats to 17-18'!$A$3:$A$465,'Combined Stats - Formula'!$A136,'Rodda Stats to 17-18'!C$3:C$465)</f>
        <v>76</v>
      </c>
      <c r="D136">
        <f>SUMIF('Rodda Stats to 17-18'!$A$3:$A$465,'Combined Stats - Formula'!$A136,'Rodda Stats to 17-18'!D$3:D$465)</f>
        <v>76</v>
      </c>
      <c r="E136">
        <f>SUMIF('Rodda Stats to 17-18'!$A$3:$A$465,'Combined Stats - Formula'!$A136,'Rodda Stats to 17-18'!E$3:E$465)</f>
        <v>2167</v>
      </c>
      <c r="F136">
        <f>SUMIF('Rodda Stats to 17-18'!$A$3:$A$465,'Combined Stats - Formula'!$A136,'Rodda Stats to 17-18'!F$3:F$465)</f>
        <v>8</v>
      </c>
      <c r="G136">
        <f>SUMIF('Rodda Stats to 17-18'!$A$3:$A$465,'Combined Stats - Formula'!$A136,'Rodda Stats to 17-18'!G$3:G$465)</f>
        <v>13</v>
      </c>
      <c r="H136">
        <f>SUMIF('Rodda Stats to 17-18'!$A$3:$A$465,'Combined Stats - Formula'!$A136,'Rodda Stats to 17-18'!H$3:H$465)</f>
        <v>2</v>
      </c>
      <c r="I136" s="23">
        <f>SUMIF('Rodda Stats to 17-18'!$A$3:$A$465,'Combined Stats - Formula'!$A136,'Rodda Stats to 17-18'!I$3:I$465)</f>
        <v>174</v>
      </c>
      <c r="J136">
        <f t="shared" si="8"/>
        <v>31.87</v>
      </c>
      <c r="K136">
        <f>SUMIF('Rodda Stats to 17-18'!$A$3:$A$465,'Combined Stats - Formula'!$A136,'Rodda Stats to 17-18'!K$3:K$465)</f>
        <v>0</v>
      </c>
      <c r="L136">
        <f>SUMIF('Rodda Stats to 17-18'!$A$3:$A$465,'Combined Stats - Formula'!$A136,'Rodda Stats to 17-18'!L$3:L$465)</f>
        <v>0</v>
      </c>
      <c r="M136">
        <f>SUMIF('Rodda Stats to 17-18'!$A$3:$A$465,'Combined Stats - Formula'!$A136,'Rodda Stats to 17-18'!M$3:M$465)</f>
        <v>0</v>
      </c>
      <c r="N136">
        <f>SUMIF('Rodda Stats to 17-18'!$A$3:$A$465,'Combined Stats - Formula'!$A136,'Rodda Stats to 17-18'!N$3:N$465)</f>
        <v>0</v>
      </c>
      <c r="O136">
        <f>SUMIF('Rodda Stats to 17-18'!$A$3:$A$465,'Combined Stats - Formula'!$A136,'Rodda Stats to 17-18'!O$3:O$465)</f>
        <v>0</v>
      </c>
      <c r="P136" t="str">
        <f t="shared" si="9"/>
        <v/>
      </c>
      <c r="Q136">
        <f t="shared" si="10"/>
        <v>0</v>
      </c>
      <c r="R136">
        <f t="shared" si="11"/>
        <v>0</v>
      </c>
      <c r="S136" s="23">
        <f>SUMIF('Rodda Stats to 17-18'!$A$3:$A$465,'Combined Stats - Formula'!$A136,'Rodda Stats to 17-18'!S$3:S$465)</f>
        <v>4</v>
      </c>
      <c r="T136">
        <f>SUMIF('Rodda Stats to 17-18'!$A$3:$A$465,'Combined Stats - Formula'!$A136,'Rodda Stats to 17-18'!T$3:T$465)</f>
        <v>71</v>
      </c>
      <c r="U136">
        <f>SUMIF('Rodda Stats to 17-18'!$A$3:$A$465,'Combined Stats - Formula'!$A136,'Rodda Stats to 17-18'!U$3:U$465)</f>
        <v>1</v>
      </c>
      <c r="V136">
        <f>SUMIF('Rodda Stats to 17-18'!$A$3:$A$465,'Combined Stats - Formula'!$A136,'Rodda Stats to 17-18'!V$3:V$465)</f>
        <v>17</v>
      </c>
    </row>
    <row r="137" spans="1:22" x14ac:dyDescent="0.25">
      <c r="A137" s="20" t="s">
        <v>682</v>
      </c>
      <c r="B137">
        <f>SUMIF('Rodda Stats to 17-18'!$A$3:$A$465,'Combined Stats - Formula'!$A137,'Rodda Stats to 17-18'!B$3:B$465)</f>
        <v>0</v>
      </c>
      <c r="C137">
        <f>SUMIF('Rodda Stats to 17-18'!$A$3:$A$465,'Combined Stats - Formula'!$A137,'Rodda Stats to 17-18'!C$3:C$465)</f>
        <v>12</v>
      </c>
      <c r="D137">
        <f>SUMIF('Rodda Stats to 17-18'!$A$3:$A$465,'Combined Stats - Formula'!$A137,'Rodda Stats to 17-18'!D$3:D$465)</f>
        <v>13</v>
      </c>
      <c r="E137">
        <f>SUMIF('Rodda Stats to 17-18'!$A$3:$A$465,'Combined Stats - Formula'!$A137,'Rodda Stats to 17-18'!E$3:E$465)</f>
        <v>215</v>
      </c>
      <c r="F137">
        <f>SUMIF('Rodda Stats to 17-18'!$A$3:$A$465,'Combined Stats - Formula'!$A137,'Rodda Stats to 17-18'!F$3:F$465)</f>
        <v>0</v>
      </c>
      <c r="G137">
        <f>SUMIF('Rodda Stats to 17-18'!$A$3:$A$465,'Combined Stats - Formula'!$A137,'Rodda Stats to 17-18'!G$3:G$465)</f>
        <v>0</v>
      </c>
      <c r="H137">
        <f>SUMIF('Rodda Stats to 17-18'!$A$3:$A$465,'Combined Stats - Formula'!$A137,'Rodda Stats to 17-18'!H$3:H$465)</f>
        <v>0</v>
      </c>
      <c r="I137" s="23">
        <f>SUMIF('Rodda Stats to 17-18'!$A$3:$A$465,'Combined Stats - Formula'!$A137,'Rodda Stats to 17-18'!I$3:I$465)</f>
        <v>47</v>
      </c>
      <c r="J137">
        <f t="shared" si="8"/>
        <v>16.54</v>
      </c>
      <c r="K137">
        <f>SUMIF('Rodda Stats to 17-18'!$A$3:$A$465,'Combined Stats - Formula'!$A137,'Rodda Stats to 17-18'!K$3:K$465)</f>
        <v>0</v>
      </c>
      <c r="L137">
        <f>SUMIF('Rodda Stats to 17-18'!$A$3:$A$465,'Combined Stats - Formula'!$A137,'Rodda Stats to 17-18'!L$3:L$465)</f>
        <v>2</v>
      </c>
      <c r="M137">
        <f>SUMIF('Rodda Stats to 17-18'!$A$3:$A$465,'Combined Stats - Formula'!$A137,'Rodda Stats to 17-18'!M$3:M$465)</f>
        <v>66</v>
      </c>
      <c r="N137">
        <f>SUMIF('Rodda Stats to 17-18'!$A$3:$A$465,'Combined Stats - Formula'!$A137,'Rodda Stats to 17-18'!N$3:N$465)</f>
        <v>0</v>
      </c>
      <c r="O137">
        <f>SUMIF('Rodda Stats to 17-18'!$A$3:$A$465,'Combined Stats - Formula'!$A137,'Rodda Stats to 17-18'!O$3:O$465)</f>
        <v>0</v>
      </c>
      <c r="P137">
        <f t="shared" si="9"/>
        <v>33</v>
      </c>
      <c r="Q137">
        <f t="shared" si="10"/>
        <v>0</v>
      </c>
      <c r="R137">
        <f t="shared" si="11"/>
        <v>0</v>
      </c>
      <c r="S137" s="23">
        <f>SUMIF('Rodda Stats to 17-18'!$A$3:$A$465,'Combined Stats - Formula'!$A137,'Rodda Stats to 17-18'!S$3:S$465)</f>
        <v>0</v>
      </c>
      <c r="T137">
        <f>SUMIF('Rodda Stats to 17-18'!$A$3:$A$465,'Combined Stats - Formula'!$A137,'Rodda Stats to 17-18'!T$3:T$465)</f>
        <v>7</v>
      </c>
      <c r="U137">
        <f>SUMIF('Rodda Stats to 17-18'!$A$3:$A$465,'Combined Stats - Formula'!$A137,'Rodda Stats to 17-18'!U$3:U$465)</f>
        <v>0</v>
      </c>
      <c r="V137">
        <f>SUMIF('Rodda Stats to 17-18'!$A$3:$A$465,'Combined Stats - Formula'!$A137,'Rodda Stats to 17-18'!V$3:V$465)</f>
        <v>0</v>
      </c>
    </row>
    <row r="138" spans="1:22" x14ac:dyDescent="0.25">
      <c r="A138" s="36" t="s">
        <v>470</v>
      </c>
      <c r="B138">
        <f>SUMIF('Rodda Stats to 17-18'!$A$3:$A$465,'Combined Stats - Formula'!$A138,'Rodda Stats to 17-18'!B$3:B$465)</f>
        <v>0</v>
      </c>
      <c r="C138">
        <f>SUMIF('Rodda Stats to 17-18'!$A$3:$A$465,'Combined Stats - Formula'!$A138,'Rodda Stats to 17-18'!C$3:C$465)</f>
        <v>3</v>
      </c>
      <c r="D138">
        <f>SUMIF('Rodda Stats to 17-18'!$A$3:$A$465,'Combined Stats - Formula'!$A138,'Rodda Stats to 17-18'!D$3:D$465)</f>
        <v>1</v>
      </c>
      <c r="E138">
        <f>SUMIF('Rodda Stats to 17-18'!$A$3:$A$465,'Combined Stats - Formula'!$A138,'Rodda Stats to 17-18'!E$3:E$465)</f>
        <v>0</v>
      </c>
      <c r="F138">
        <f>SUMIF('Rodda Stats to 17-18'!$A$3:$A$465,'Combined Stats - Formula'!$A138,'Rodda Stats to 17-18'!F$3:F$465)</f>
        <v>0</v>
      </c>
      <c r="G138">
        <f>SUMIF('Rodda Stats to 17-18'!$A$3:$A$465,'Combined Stats - Formula'!$A138,'Rodda Stats to 17-18'!G$3:G$465)</f>
        <v>0</v>
      </c>
      <c r="H138">
        <f>SUMIF('Rodda Stats to 17-18'!$A$3:$A$465,'Combined Stats - Formula'!$A138,'Rodda Stats to 17-18'!H$3:H$465)</f>
        <v>0</v>
      </c>
      <c r="I138" s="23">
        <f>SUMIF('Rodda Stats to 17-18'!$A$3:$A$465,'Combined Stats - Formula'!$A138,'Rodda Stats to 17-18'!I$3:I$465)</f>
        <v>0</v>
      </c>
      <c r="J138">
        <f t="shared" si="8"/>
        <v>0</v>
      </c>
      <c r="K138">
        <f>SUMIF('Rodda Stats to 17-18'!$A$3:$A$465,'Combined Stats - Formula'!$A138,'Rodda Stats to 17-18'!K$3:K$465)</f>
        <v>0</v>
      </c>
      <c r="L138">
        <f>SUMIF('Rodda Stats to 17-18'!$A$3:$A$465,'Combined Stats - Formula'!$A138,'Rodda Stats to 17-18'!L$3:L$465)</f>
        <v>2</v>
      </c>
      <c r="M138">
        <f>SUMIF('Rodda Stats to 17-18'!$A$3:$A$465,'Combined Stats - Formula'!$A138,'Rodda Stats to 17-18'!M$3:M$465)</f>
        <v>41</v>
      </c>
      <c r="N138">
        <f>SUMIF('Rodda Stats to 17-18'!$A$3:$A$465,'Combined Stats - Formula'!$A138,'Rodda Stats to 17-18'!N$3:N$465)</f>
        <v>0</v>
      </c>
      <c r="O138">
        <f>SUMIF('Rodda Stats to 17-18'!$A$3:$A$465,'Combined Stats - Formula'!$A138,'Rodda Stats to 17-18'!O$3:O$465)</f>
        <v>0</v>
      </c>
      <c r="P138">
        <f t="shared" si="9"/>
        <v>20.5</v>
      </c>
      <c r="Q138">
        <f t="shared" si="10"/>
        <v>0</v>
      </c>
      <c r="R138">
        <f t="shared" si="11"/>
        <v>0</v>
      </c>
      <c r="S138" s="23">
        <f>SUMIF('Rodda Stats to 17-18'!$A$3:$A$465,'Combined Stats - Formula'!$A138,'Rodda Stats to 17-18'!S$3:S$465)</f>
        <v>0</v>
      </c>
      <c r="T138">
        <f>SUMIF('Rodda Stats to 17-18'!$A$3:$A$465,'Combined Stats - Formula'!$A138,'Rodda Stats to 17-18'!T$3:T$465)</f>
        <v>0</v>
      </c>
      <c r="U138">
        <f>SUMIF('Rodda Stats to 17-18'!$A$3:$A$465,'Combined Stats - Formula'!$A138,'Rodda Stats to 17-18'!U$3:U$465)</f>
        <v>0</v>
      </c>
      <c r="V138">
        <f>SUMIF('Rodda Stats to 17-18'!$A$3:$A$465,'Combined Stats - Formula'!$A138,'Rodda Stats to 17-18'!V$3:V$465)</f>
        <v>0</v>
      </c>
    </row>
    <row r="139" spans="1:22" x14ac:dyDescent="0.25">
      <c r="A139" s="20" t="s">
        <v>683</v>
      </c>
      <c r="B139">
        <f>SUMIF('Rodda Stats to 17-18'!$A$3:$A$465,'Combined Stats - Formula'!$A139,'Rodda Stats to 17-18'!B$3:B$465)</f>
        <v>0</v>
      </c>
      <c r="C139">
        <f>SUMIF('Rodda Stats to 17-18'!$A$3:$A$465,'Combined Stats - Formula'!$A139,'Rodda Stats to 17-18'!C$3:C$465)</f>
        <v>37</v>
      </c>
      <c r="D139">
        <f>SUMIF('Rodda Stats to 17-18'!$A$3:$A$465,'Combined Stats - Formula'!$A139,'Rodda Stats to 17-18'!D$3:D$465)</f>
        <v>50</v>
      </c>
      <c r="E139">
        <f>SUMIF('Rodda Stats to 17-18'!$A$3:$A$465,'Combined Stats - Formula'!$A139,'Rodda Stats to 17-18'!E$3:E$465)</f>
        <v>705</v>
      </c>
      <c r="F139">
        <f>SUMIF('Rodda Stats to 17-18'!$A$3:$A$465,'Combined Stats - Formula'!$A139,'Rodda Stats to 17-18'!F$3:F$465)</f>
        <v>6</v>
      </c>
      <c r="G139">
        <f>SUMIF('Rodda Stats to 17-18'!$A$3:$A$465,'Combined Stats - Formula'!$A139,'Rodda Stats to 17-18'!G$3:G$465)</f>
        <v>3</v>
      </c>
      <c r="H139">
        <f>SUMIF('Rodda Stats to 17-18'!$A$3:$A$465,'Combined Stats - Formula'!$A139,'Rodda Stats to 17-18'!H$3:H$465)</f>
        <v>0</v>
      </c>
      <c r="I139" s="23">
        <f>SUMIF('Rodda Stats to 17-18'!$A$3:$A$465,'Combined Stats - Formula'!$A139,'Rodda Stats to 17-18'!I$3:I$465)</f>
        <v>96.1</v>
      </c>
      <c r="J139">
        <f t="shared" si="8"/>
        <v>16.02</v>
      </c>
      <c r="K139">
        <f>SUMIF('Rodda Stats to 17-18'!$A$3:$A$465,'Combined Stats - Formula'!$A139,'Rodda Stats to 17-18'!K$3:K$465)</f>
        <v>0</v>
      </c>
      <c r="L139">
        <f>SUMIF('Rodda Stats to 17-18'!$A$3:$A$465,'Combined Stats - Formula'!$A139,'Rodda Stats to 17-18'!L$3:L$465)</f>
        <v>17</v>
      </c>
      <c r="M139">
        <f>SUMIF('Rodda Stats to 17-18'!$A$3:$A$465,'Combined Stats - Formula'!$A139,'Rodda Stats to 17-18'!M$3:M$465)</f>
        <v>270</v>
      </c>
      <c r="N139">
        <f>SUMIF('Rodda Stats to 17-18'!$A$3:$A$465,'Combined Stats - Formula'!$A139,'Rodda Stats to 17-18'!N$3:N$465)</f>
        <v>1</v>
      </c>
      <c r="O139">
        <f>SUMIF('Rodda Stats to 17-18'!$A$3:$A$465,'Combined Stats - Formula'!$A139,'Rodda Stats to 17-18'!O$3:O$465)</f>
        <v>0</v>
      </c>
      <c r="P139">
        <f t="shared" si="9"/>
        <v>15.88</v>
      </c>
      <c r="Q139">
        <f t="shared" si="10"/>
        <v>0</v>
      </c>
      <c r="R139">
        <f t="shared" si="11"/>
        <v>0</v>
      </c>
      <c r="S139" s="23">
        <f>SUMIF('Rodda Stats to 17-18'!$A$3:$A$465,'Combined Stats - Formula'!$A139,'Rodda Stats to 17-18'!S$3:S$465)</f>
        <v>0</v>
      </c>
      <c r="T139">
        <f>SUMIF('Rodda Stats to 17-18'!$A$3:$A$465,'Combined Stats - Formula'!$A139,'Rodda Stats to 17-18'!T$3:T$465)</f>
        <v>19</v>
      </c>
      <c r="U139">
        <f>SUMIF('Rodda Stats to 17-18'!$A$3:$A$465,'Combined Stats - Formula'!$A139,'Rodda Stats to 17-18'!U$3:U$465)</f>
        <v>0</v>
      </c>
      <c r="V139">
        <f>SUMIF('Rodda Stats to 17-18'!$A$3:$A$465,'Combined Stats - Formula'!$A139,'Rodda Stats to 17-18'!V$3:V$465)</f>
        <v>0</v>
      </c>
    </row>
    <row r="140" spans="1:22" x14ac:dyDescent="0.25">
      <c r="A140" s="20" t="s">
        <v>684</v>
      </c>
      <c r="B140">
        <f>SUMIF('Rodda Stats to 17-18'!$A$3:$A$465,'Combined Stats - Formula'!$A140,'Rodda Stats to 17-18'!B$3:B$465)</f>
        <v>0</v>
      </c>
      <c r="C140">
        <f>SUMIF('Rodda Stats to 17-18'!$A$3:$A$465,'Combined Stats - Formula'!$A140,'Rodda Stats to 17-18'!C$3:C$465)</f>
        <v>16</v>
      </c>
      <c r="D140">
        <f>SUMIF('Rodda Stats to 17-18'!$A$3:$A$465,'Combined Stats - Formula'!$A140,'Rodda Stats to 17-18'!D$3:D$465)</f>
        <v>17</v>
      </c>
      <c r="E140">
        <f>SUMIF('Rodda Stats to 17-18'!$A$3:$A$465,'Combined Stats - Formula'!$A140,'Rodda Stats to 17-18'!E$3:E$465)</f>
        <v>245</v>
      </c>
      <c r="F140">
        <f>SUMIF('Rodda Stats to 17-18'!$A$3:$A$465,'Combined Stats - Formula'!$A140,'Rodda Stats to 17-18'!F$3:F$465)</f>
        <v>0</v>
      </c>
      <c r="G140">
        <f>SUMIF('Rodda Stats to 17-18'!$A$3:$A$465,'Combined Stats - Formula'!$A140,'Rodda Stats to 17-18'!G$3:G$465)</f>
        <v>2</v>
      </c>
      <c r="H140">
        <f>SUMIF('Rodda Stats to 17-18'!$A$3:$A$465,'Combined Stats - Formula'!$A140,'Rodda Stats to 17-18'!H$3:H$465)</f>
        <v>0</v>
      </c>
      <c r="I140" s="23">
        <f>SUMIF('Rodda Stats to 17-18'!$A$3:$A$465,'Combined Stats - Formula'!$A140,'Rodda Stats to 17-18'!I$3:I$465)</f>
        <v>73</v>
      </c>
      <c r="J140">
        <f t="shared" si="8"/>
        <v>14.41</v>
      </c>
      <c r="K140">
        <f>SUMIF('Rodda Stats to 17-18'!$A$3:$A$465,'Combined Stats - Formula'!$A140,'Rodda Stats to 17-18'!K$3:K$465)</f>
        <v>0</v>
      </c>
      <c r="L140">
        <f>SUMIF('Rodda Stats to 17-18'!$A$3:$A$465,'Combined Stats - Formula'!$A140,'Rodda Stats to 17-18'!L$3:L$465)</f>
        <v>3</v>
      </c>
      <c r="M140">
        <f>SUMIF('Rodda Stats to 17-18'!$A$3:$A$465,'Combined Stats - Formula'!$A140,'Rodda Stats to 17-18'!M$3:M$465)</f>
        <v>39</v>
      </c>
      <c r="N140">
        <f>SUMIF('Rodda Stats to 17-18'!$A$3:$A$465,'Combined Stats - Formula'!$A140,'Rodda Stats to 17-18'!N$3:N$465)</f>
        <v>0</v>
      </c>
      <c r="O140">
        <f>SUMIF('Rodda Stats to 17-18'!$A$3:$A$465,'Combined Stats - Formula'!$A140,'Rodda Stats to 17-18'!O$3:O$465)</f>
        <v>0</v>
      </c>
      <c r="P140">
        <f t="shared" si="9"/>
        <v>13</v>
      </c>
      <c r="Q140">
        <f t="shared" si="10"/>
        <v>0</v>
      </c>
      <c r="R140">
        <f t="shared" si="11"/>
        <v>0</v>
      </c>
      <c r="S140" s="23">
        <f>SUMIF('Rodda Stats to 17-18'!$A$3:$A$465,'Combined Stats - Formula'!$A140,'Rodda Stats to 17-18'!S$3:S$465)</f>
        <v>0</v>
      </c>
      <c r="T140">
        <f>SUMIF('Rodda Stats to 17-18'!$A$3:$A$465,'Combined Stats - Formula'!$A140,'Rodda Stats to 17-18'!T$3:T$465)</f>
        <v>7</v>
      </c>
      <c r="U140">
        <f>SUMIF('Rodda Stats to 17-18'!$A$3:$A$465,'Combined Stats - Formula'!$A140,'Rodda Stats to 17-18'!U$3:U$465)</f>
        <v>0</v>
      </c>
      <c r="V140">
        <f>SUMIF('Rodda Stats to 17-18'!$A$3:$A$465,'Combined Stats - Formula'!$A140,'Rodda Stats to 17-18'!V$3:V$465)</f>
        <v>0</v>
      </c>
    </row>
    <row r="141" spans="1:22" x14ac:dyDescent="0.25">
      <c r="A141" s="20" t="s">
        <v>685</v>
      </c>
      <c r="B141">
        <f>SUMIF('Rodda Stats to 17-18'!$A$3:$A$465,'Combined Stats - Formula'!$A141,'Rodda Stats to 17-18'!B$3:B$465)</f>
        <v>0</v>
      </c>
      <c r="C141">
        <f>SUMIF('Rodda Stats to 17-18'!$A$3:$A$465,'Combined Stats - Formula'!$A141,'Rodda Stats to 17-18'!C$3:C$465)</f>
        <v>2</v>
      </c>
      <c r="D141">
        <f>SUMIF('Rodda Stats to 17-18'!$A$3:$A$465,'Combined Stats - Formula'!$A141,'Rodda Stats to 17-18'!D$3:D$465)</f>
        <v>0</v>
      </c>
      <c r="E141">
        <f>SUMIF('Rodda Stats to 17-18'!$A$3:$A$465,'Combined Stats - Formula'!$A141,'Rodda Stats to 17-18'!E$3:E$465)</f>
        <v>0</v>
      </c>
      <c r="F141">
        <f>SUMIF('Rodda Stats to 17-18'!$A$3:$A$465,'Combined Stats - Formula'!$A141,'Rodda Stats to 17-18'!F$3:F$465)</f>
        <v>0</v>
      </c>
      <c r="G141">
        <f>SUMIF('Rodda Stats to 17-18'!$A$3:$A$465,'Combined Stats - Formula'!$A141,'Rodda Stats to 17-18'!G$3:G$465)</f>
        <v>0</v>
      </c>
      <c r="H141">
        <f>SUMIF('Rodda Stats to 17-18'!$A$3:$A$465,'Combined Stats - Formula'!$A141,'Rodda Stats to 17-18'!H$3:H$465)</f>
        <v>0</v>
      </c>
      <c r="I141" s="23">
        <f>SUMIF('Rodda Stats to 17-18'!$A$3:$A$465,'Combined Stats - Formula'!$A141,'Rodda Stats to 17-18'!I$3:I$465)</f>
        <v>0</v>
      </c>
      <c r="J141" t="e">
        <f t="shared" si="8"/>
        <v>#DIV/0!</v>
      </c>
      <c r="K141">
        <f>SUMIF('Rodda Stats to 17-18'!$A$3:$A$465,'Combined Stats - Formula'!$A141,'Rodda Stats to 17-18'!K$3:K$465)</f>
        <v>0</v>
      </c>
      <c r="L141">
        <f>SUMIF('Rodda Stats to 17-18'!$A$3:$A$465,'Combined Stats - Formula'!$A141,'Rodda Stats to 17-18'!L$3:L$465)</f>
        <v>1</v>
      </c>
      <c r="M141">
        <f>SUMIF('Rodda Stats to 17-18'!$A$3:$A$465,'Combined Stats - Formula'!$A141,'Rodda Stats to 17-18'!M$3:M$465)</f>
        <v>45</v>
      </c>
      <c r="N141">
        <f>SUMIF('Rodda Stats to 17-18'!$A$3:$A$465,'Combined Stats - Formula'!$A141,'Rodda Stats to 17-18'!N$3:N$465)</f>
        <v>0</v>
      </c>
      <c r="O141">
        <f>SUMIF('Rodda Stats to 17-18'!$A$3:$A$465,'Combined Stats - Formula'!$A141,'Rodda Stats to 17-18'!O$3:O$465)</f>
        <v>0</v>
      </c>
      <c r="P141">
        <f t="shared" si="9"/>
        <v>45</v>
      </c>
      <c r="Q141">
        <f t="shared" si="10"/>
        <v>0</v>
      </c>
      <c r="R141">
        <f t="shared" si="11"/>
        <v>0</v>
      </c>
      <c r="S141" s="23">
        <f>SUMIF('Rodda Stats to 17-18'!$A$3:$A$465,'Combined Stats - Formula'!$A141,'Rodda Stats to 17-18'!S$3:S$465)</f>
        <v>0</v>
      </c>
      <c r="T141">
        <f>SUMIF('Rodda Stats to 17-18'!$A$3:$A$465,'Combined Stats - Formula'!$A141,'Rodda Stats to 17-18'!T$3:T$465)</f>
        <v>1</v>
      </c>
      <c r="U141">
        <f>SUMIF('Rodda Stats to 17-18'!$A$3:$A$465,'Combined Stats - Formula'!$A141,'Rodda Stats to 17-18'!U$3:U$465)</f>
        <v>0</v>
      </c>
      <c r="V141">
        <f>SUMIF('Rodda Stats to 17-18'!$A$3:$A$465,'Combined Stats - Formula'!$A141,'Rodda Stats to 17-18'!V$3:V$465)</f>
        <v>0</v>
      </c>
    </row>
    <row r="142" spans="1:22" x14ac:dyDescent="0.25">
      <c r="A142" s="20" t="s">
        <v>686</v>
      </c>
      <c r="B142">
        <f>SUMIF('Rodda Stats to 17-18'!$A$3:$A$465,'Combined Stats - Formula'!$A142,'Rodda Stats to 17-18'!B$3:B$465)</f>
        <v>0</v>
      </c>
      <c r="C142">
        <f>SUMIF('Rodda Stats to 17-18'!$A$3:$A$465,'Combined Stats - Formula'!$A142,'Rodda Stats to 17-18'!C$3:C$465)</f>
        <v>2</v>
      </c>
      <c r="D142">
        <f>SUMIF('Rodda Stats to 17-18'!$A$3:$A$465,'Combined Stats - Formula'!$A142,'Rodda Stats to 17-18'!D$3:D$465)</f>
        <v>4</v>
      </c>
      <c r="E142">
        <f>SUMIF('Rodda Stats to 17-18'!$A$3:$A$465,'Combined Stats - Formula'!$A142,'Rodda Stats to 17-18'!E$3:E$465)</f>
        <v>25</v>
      </c>
      <c r="F142">
        <f>SUMIF('Rodda Stats to 17-18'!$A$3:$A$465,'Combined Stats - Formula'!$A142,'Rodda Stats to 17-18'!F$3:F$465)</f>
        <v>0</v>
      </c>
      <c r="G142">
        <f>SUMIF('Rodda Stats to 17-18'!$A$3:$A$465,'Combined Stats - Formula'!$A142,'Rodda Stats to 17-18'!G$3:G$465)</f>
        <v>0</v>
      </c>
      <c r="H142">
        <f>SUMIF('Rodda Stats to 17-18'!$A$3:$A$465,'Combined Stats - Formula'!$A142,'Rodda Stats to 17-18'!H$3:H$465)</f>
        <v>0</v>
      </c>
      <c r="I142" s="23">
        <f>SUMIF('Rodda Stats to 17-18'!$A$3:$A$465,'Combined Stats - Formula'!$A142,'Rodda Stats to 17-18'!I$3:I$465)</f>
        <v>18</v>
      </c>
      <c r="J142">
        <f t="shared" si="8"/>
        <v>6.25</v>
      </c>
      <c r="K142">
        <f>SUMIF('Rodda Stats to 17-18'!$A$3:$A$465,'Combined Stats - Formula'!$A142,'Rodda Stats to 17-18'!K$3:K$465)</f>
        <v>0</v>
      </c>
      <c r="L142">
        <f>SUMIF('Rodda Stats to 17-18'!$A$3:$A$465,'Combined Stats - Formula'!$A142,'Rodda Stats to 17-18'!L$3:L$465)</f>
        <v>0</v>
      </c>
      <c r="M142">
        <f>SUMIF('Rodda Stats to 17-18'!$A$3:$A$465,'Combined Stats - Formula'!$A142,'Rodda Stats to 17-18'!M$3:M$465)</f>
        <v>0</v>
      </c>
      <c r="N142">
        <f>SUMIF('Rodda Stats to 17-18'!$A$3:$A$465,'Combined Stats - Formula'!$A142,'Rodda Stats to 17-18'!N$3:N$465)</f>
        <v>0</v>
      </c>
      <c r="O142">
        <f>SUMIF('Rodda Stats to 17-18'!$A$3:$A$465,'Combined Stats - Formula'!$A142,'Rodda Stats to 17-18'!O$3:O$465)</f>
        <v>0</v>
      </c>
      <c r="P142" t="str">
        <f t="shared" si="9"/>
        <v/>
      </c>
      <c r="Q142">
        <f t="shared" si="10"/>
        <v>0</v>
      </c>
      <c r="R142">
        <f t="shared" si="11"/>
        <v>0</v>
      </c>
      <c r="S142" s="23">
        <f>SUMIF('Rodda Stats to 17-18'!$A$3:$A$465,'Combined Stats - Formula'!$A142,'Rodda Stats to 17-18'!S$3:S$465)</f>
        <v>0</v>
      </c>
      <c r="T142">
        <f>SUMIF('Rodda Stats to 17-18'!$A$3:$A$465,'Combined Stats - Formula'!$A142,'Rodda Stats to 17-18'!T$3:T$465)</f>
        <v>1</v>
      </c>
      <c r="U142">
        <f>SUMIF('Rodda Stats to 17-18'!$A$3:$A$465,'Combined Stats - Formula'!$A142,'Rodda Stats to 17-18'!U$3:U$465)</f>
        <v>0</v>
      </c>
      <c r="V142">
        <f>SUMIF('Rodda Stats to 17-18'!$A$3:$A$465,'Combined Stats - Formula'!$A142,'Rodda Stats to 17-18'!V$3:V$465)</f>
        <v>0</v>
      </c>
    </row>
    <row r="143" spans="1:22" x14ac:dyDescent="0.25">
      <c r="A143" s="20" t="s">
        <v>687</v>
      </c>
      <c r="B143">
        <f>SUMIF('Rodda Stats to 17-18'!$A$3:$A$465,'Combined Stats - Formula'!$A143,'Rodda Stats to 17-18'!B$3:B$465)</f>
        <v>0</v>
      </c>
      <c r="C143">
        <f>SUMIF('Rodda Stats to 17-18'!$A$3:$A$465,'Combined Stats - Formula'!$A143,'Rodda Stats to 17-18'!C$3:C$465)</f>
        <v>2</v>
      </c>
      <c r="D143">
        <f>SUMIF('Rodda Stats to 17-18'!$A$3:$A$465,'Combined Stats - Formula'!$A143,'Rodda Stats to 17-18'!D$3:D$465)</f>
        <v>2</v>
      </c>
      <c r="E143">
        <f>SUMIF('Rodda Stats to 17-18'!$A$3:$A$465,'Combined Stats - Formula'!$A143,'Rodda Stats to 17-18'!E$3:E$465)</f>
        <v>6</v>
      </c>
      <c r="F143">
        <f>SUMIF('Rodda Stats to 17-18'!$A$3:$A$465,'Combined Stats - Formula'!$A143,'Rodda Stats to 17-18'!F$3:F$465)</f>
        <v>0</v>
      </c>
      <c r="G143">
        <f>SUMIF('Rodda Stats to 17-18'!$A$3:$A$465,'Combined Stats - Formula'!$A143,'Rodda Stats to 17-18'!G$3:G$465)</f>
        <v>0</v>
      </c>
      <c r="H143">
        <f>SUMIF('Rodda Stats to 17-18'!$A$3:$A$465,'Combined Stats - Formula'!$A143,'Rodda Stats to 17-18'!H$3:H$465)</f>
        <v>0</v>
      </c>
      <c r="I143" s="23">
        <f>SUMIF('Rodda Stats to 17-18'!$A$3:$A$465,'Combined Stats - Formula'!$A143,'Rodda Stats to 17-18'!I$3:I$465)</f>
        <v>6</v>
      </c>
      <c r="J143">
        <f t="shared" si="8"/>
        <v>3</v>
      </c>
      <c r="K143">
        <f>SUMIF('Rodda Stats to 17-18'!$A$3:$A$465,'Combined Stats - Formula'!$A143,'Rodda Stats to 17-18'!K$3:K$465)</f>
        <v>0</v>
      </c>
      <c r="L143">
        <f>SUMIF('Rodda Stats to 17-18'!$A$3:$A$465,'Combined Stats - Formula'!$A143,'Rodda Stats to 17-18'!L$3:L$465)</f>
        <v>0</v>
      </c>
      <c r="M143">
        <f>SUMIF('Rodda Stats to 17-18'!$A$3:$A$465,'Combined Stats - Formula'!$A143,'Rodda Stats to 17-18'!M$3:M$465)</f>
        <v>0</v>
      </c>
      <c r="N143">
        <f>SUMIF('Rodda Stats to 17-18'!$A$3:$A$465,'Combined Stats - Formula'!$A143,'Rodda Stats to 17-18'!N$3:N$465)</f>
        <v>0</v>
      </c>
      <c r="O143">
        <f>SUMIF('Rodda Stats to 17-18'!$A$3:$A$465,'Combined Stats - Formula'!$A143,'Rodda Stats to 17-18'!O$3:O$465)</f>
        <v>0</v>
      </c>
      <c r="P143" t="str">
        <f t="shared" si="9"/>
        <v/>
      </c>
      <c r="Q143">
        <f t="shared" si="10"/>
        <v>0</v>
      </c>
      <c r="R143">
        <f t="shared" si="11"/>
        <v>0</v>
      </c>
      <c r="S143" s="23">
        <f>SUMIF('Rodda Stats to 17-18'!$A$3:$A$465,'Combined Stats - Formula'!$A143,'Rodda Stats to 17-18'!S$3:S$465)</f>
        <v>0</v>
      </c>
      <c r="T143">
        <f>SUMIF('Rodda Stats to 17-18'!$A$3:$A$465,'Combined Stats - Formula'!$A143,'Rodda Stats to 17-18'!T$3:T$465)</f>
        <v>1</v>
      </c>
      <c r="U143">
        <f>SUMIF('Rodda Stats to 17-18'!$A$3:$A$465,'Combined Stats - Formula'!$A143,'Rodda Stats to 17-18'!U$3:U$465)</f>
        <v>0</v>
      </c>
      <c r="V143">
        <f>SUMIF('Rodda Stats to 17-18'!$A$3:$A$465,'Combined Stats - Formula'!$A143,'Rodda Stats to 17-18'!V$3:V$465)</f>
        <v>0</v>
      </c>
    </row>
    <row r="144" spans="1:22" x14ac:dyDescent="0.25">
      <c r="A144" s="20" t="s">
        <v>688</v>
      </c>
      <c r="B144">
        <f>SUMIF('Rodda Stats to 17-18'!$A$3:$A$465,'Combined Stats - Formula'!$A144,'Rodda Stats to 17-18'!B$3:B$465)</f>
        <v>0</v>
      </c>
      <c r="C144">
        <f>SUMIF('Rodda Stats to 17-18'!$A$3:$A$465,'Combined Stats - Formula'!$A144,'Rodda Stats to 17-18'!C$3:C$465)</f>
        <v>2</v>
      </c>
      <c r="D144">
        <f>SUMIF('Rodda Stats to 17-18'!$A$3:$A$465,'Combined Stats - Formula'!$A144,'Rodda Stats to 17-18'!D$3:D$465)</f>
        <v>1</v>
      </c>
      <c r="E144">
        <f>SUMIF('Rodda Stats to 17-18'!$A$3:$A$465,'Combined Stats - Formula'!$A144,'Rodda Stats to 17-18'!E$3:E$465)</f>
        <v>0</v>
      </c>
      <c r="F144">
        <f>SUMIF('Rodda Stats to 17-18'!$A$3:$A$465,'Combined Stats - Formula'!$A144,'Rodda Stats to 17-18'!F$3:F$465)</f>
        <v>0</v>
      </c>
      <c r="G144">
        <f>SUMIF('Rodda Stats to 17-18'!$A$3:$A$465,'Combined Stats - Formula'!$A144,'Rodda Stats to 17-18'!G$3:G$465)</f>
        <v>0</v>
      </c>
      <c r="H144">
        <f>SUMIF('Rodda Stats to 17-18'!$A$3:$A$465,'Combined Stats - Formula'!$A144,'Rodda Stats to 17-18'!H$3:H$465)</f>
        <v>0</v>
      </c>
      <c r="I144" s="23">
        <f>SUMIF('Rodda Stats to 17-18'!$A$3:$A$465,'Combined Stats - Formula'!$A144,'Rodda Stats to 17-18'!I$3:I$465)</f>
        <v>0</v>
      </c>
      <c r="J144">
        <f t="shared" si="8"/>
        <v>0</v>
      </c>
      <c r="K144">
        <f>SUMIF('Rodda Stats to 17-18'!$A$3:$A$465,'Combined Stats - Formula'!$A144,'Rodda Stats to 17-18'!K$3:K$465)</f>
        <v>0</v>
      </c>
      <c r="L144">
        <f>SUMIF('Rodda Stats to 17-18'!$A$3:$A$465,'Combined Stats - Formula'!$A144,'Rodda Stats to 17-18'!L$3:L$465)</f>
        <v>3</v>
      </c>
      <c r="M144">
        <f>SUMIF('Rodda Stats to 17-18'!$A$3:$A$465,'Combined Stats - Formula'!$A144,'Rodda Stats to 17-18'!M$3:M$465)</f>
        <v>40</v>
      </c>
      <c r="N144">
        <f>SUMIF('Rodda Stats to 17-18'!$A$3:$A$465,'Combined Stats - Formula'!$A144,'Rodda Stats to 17-18'!N$3:N$465)</f>
        <v>0</v>
      </c>
      <c r="O144">
        <f>SUMIF('Rodda Stats to 17-18'!$A$3:$A$465,'Combined Stats - Formula'!$A144,'Rodda Stats to 17-18'!O$3:O$465)</f>
        <v>0</v>
      </c>
      <c r="P144">
        <f t="shared" si="9"/>
        <v>13.33</v>
      </c>
      <c r="Q144">
        <f t="shared" si="10"/>
        <v>0</v>
      </c>
      <c r="R144">
        <f t="shared" si="11"/>
        <v>0</v>
      </c>
      <c r="S144" s="23">
        <f>SUMIF('Rodda Stats to 17-18'!$A$3:$A$465,'Combined Stats - Formula'!$A144,'Rodda Stats to 17-18'!S$3:S$465)</f>
        <v>0</v>
      </c>
      <c r="T144">
        <f>SUMIF('Rodda Stats to 17-18'!$A$3:$A$465,'Combined Stats - Formula'!$A144,'Rodda Stats to 17-18'!T$3:T$465)</f>
        <v>0</v>
      </c>
      <c r="U144">
        <f>SUMIF('Rodda Stats to 17-18'!$A$3:$A$465,'Combined Stats - Formula'!$A144,'Rodda Stats to 17-18'!U$3:U$465)</f>
        <v>0</v>
      </c>
      <c r="V144">
        <f>SUMIF('Rodda Stats to 17-18'!$A$3:$A$465,'Combined Stats - Formula'!$A144,'Rodda Stats to 17-18'!V$3:V$465)</f>
        <v>0</v>
      </c>
    </row>
    <row r="145" spans="1:22" x14ac:dyDescent="0.25">
      <c r="A145" s="20" t="s">
        <v>689</v>
      </c>
      <c r="B145">
        <f>SUMIF('Rodda Stats to 17-18'!$A$3:$A$465,'Combined Stats - Formula'!$A145,'Rodda Stats to 17-18'!B$3:B$465)</f>
        <v>0</v>
      </c>
      <c r="C145">
        <f>SUMIF('Rodda Stats to 17-18'!$A$3:$A$465,'Combined Stats - Formula'!$A145,'Rodda Stats to 17-18'!C$3:C$465)</f>
        <v>6</v>
      </c>
      <c r="D145">
        <f>SUMIF('Rodda Stats to 17-18'!$A$3:$A$465,'Combined Stats - Formula'!$A145,'Rodda Stats to 17-18'!D$3:D$465)</f>
        <v>7</v>
      </c>
      <c r="E145">
        <f>SUMIF('Rodda Stats to 17-18'!$A$3:$A$465,'Combined Stats - Formula'!$A145,'Rodda Stats to 17-18'!E$3:E$465)</f>
        <v>26</v>
      </c>
      <c r="F145">
        <f>SUMIF('Rodda Stats to 17-18'!$A$3:$A$465,'Combined Stats - Formula'!$A145,'Rodda Stats to 17-18'!F$3:F$465)</f>
        <v>1</v>
      </c>
      <c r="G145">
        <f>SUMIF('Rodda Stats to 17-18'!$A$3:$A$465,'Combined Stats - Formula'!$A145,'Rodda Stats to 17-18'!G$3:G$465)</f>
        <v>0</v>
      </c>
      <c r="H145">
        <f>SUMIF('Rodda Stats to 17-18'!$A$3:$A$465,'Combined Stats - Formula'!$A145,'Rodda Stats to 17-18'!H$3:H$465)</f>
        <v>0</v>
      </c>
      <c r="I145" s="23">
        <f>SUMIF('Rodda Stats to 17-18'!$A$3:$A$465,'Combined Stats - Formula'!$A145,'Rodda Stats to 17-18'!I$3:I$465)</f>
        <v>10</v>
      </c>
      <c r="J145">
        <f t="shared" si="8"/>
        <v>4.33</v>
      </c>
      <c r="K145">
        <f>SUMIF('Rodda Stats to 17-18'!$A$3:$A$465,'Combined Stats - Formula'!$A145,'Rodda Stats to 17-18'!K$3:K$465)</f>
        <v>0</v>
      </c>
      <c r="L145">
        <f>SUMIF('Rodda Stats to 17-18'!$A$3:$A$465,'Combined Stats - Formula'!$A145,'Rodda Stats to 17-18'!L$3:L$465)</f>
        <v>0</v>
      </c>
      <c r="M145">
        <f>SUMIF('Rodda Stats to 17-18'!$A$3:$A$465,'Combined Stats - Formula'!$A145,'Rodda Stats to 17-18'!M$3:M$465)</f>
        <v>0</v>
      </c>
      <c r="N145">
        <f>SUMIF('Rodda Stats to 17-18'!$A$3:$A$465,'Combined Stats - Formula'!$A145,'Rodda Stats to 17-18'!N$3:N$465)</f>
        <v>0</v>
      </c>
      <c r="O145">
        <f>SUMIF('Rodda Stats to 17-18'!$A$3:$A$465,'Combined Stats - Formula'!$A145,'Rodda Stats to 17-18'!O$3:O$465)</f>
        <v>0</v>
      </c>
      <c r="P145" t="str">
        <f t="shared" si="9"/>
        <v/>
      </c>
      <c r="Q145">
        <f t="shared" si="10"/>
        <v>0</v>
      </c>
      <c r="R145">
        <f t="shared" si="11"/>
        <v>0</v>
      </c>
      <c r="S145" s="23">
        <f>SUMIF('Rodda Stats to 17-18'!$A$3:$A$465,'Combined Stats - Formula'!$A145,'Rodda Stats to 17-18'!S$3:S$465)</f>
        <v>0</v>
      </c>
      <c r="T145">
        <f>SUMIF('Rodda Stats to 17-18'!$A$3:$A$465,'Combined Stats - Formula'!$A145,'Rodda Stats to 17-18'!T$3:T$465)</f>
        <v>4</v>
      </c>
      <c r="U145">
        <f>SUMIF('Rodda Stats to 17-18'!$A$3:$A$465,'Combined Stats - Formula'!$A145,'Rodda Stats to 17-18'!U$3:U$465)</f>
        <v>0</v>
      </c>
      <c r="V145">
        <f>SUMIF('Rodda Stats to 17-18'!$A$3:$A$465,'Combined Stats - Formula'!$A145,'Rodda Stats to 17-18'!V$3:V$465)</f>
        <v>0</v>
      </c>
    </row>
    <row r="146" spans="1:22" x14ac:dyDescent="0.25">
      <c r="A146" s="20" t="s">
        <v>690</v>
      </c>
      <c r="B146">
        <f>SUMIF('Rodda Stats to 17-18'!$A$3:$A$465,'Combined Stats - Formula'!$A146,'Rodda Stats to 17-18'!B$3:B$465)</f>
        <v>0</v>
      </c>
      <c r="C146">
        <f>SUMIF('Rodda Stats to 17-18'!$A$3:$A$465,'Combined Stats - Formula'!$A146,'Rodda Stats to 17-18'!C$3:C$465)</f>
        <v>78</v>
      </c>
      <c r="D146">
        <f>SUMIF('Rodda Stats to 17-18'!$A$3:$A$465,'Combined Stats - Formula'!$A146,'Rodda Stats to 17-18'!D$3:D$465)</f>
        <v>79</v>
      </c>
      <c r="E146">
        <f>SUMIF('Rodda Stats to 17-18'!$A$3:$A$465,'Combined Stats - Formula'!$A146,'Rodda Stats to 17-18'!E$3:E$465)</f>
        <v>930</v>
      </c>
      <c r="F146">
        <f>SUMIF('Rodda Stats to 17-18'!$A$3:$A$465,'Combined Stats - Formula'!$A146,'Rodda Stats to 17-18'!F$3:F$465)</f>
        <v>9</v>
      </c>
      <c r="G146">
        <f>SUMIF('Rodda Stats to 17-18'!$A$3:$A$465,'Combined Stats - Formula'!$A146,'Rodda Stats to 17-18'!G$3:G$465)</f>
        <v>2</v>
      </c>
      <c r="H146">
        <f>SUMIF('Rodda Stats to 17-18'!$A$3:$A$465,'Combined Stats - Formula'!$A146,'Rodda Stats to 17-18'!H$3:H$465)</f>
        <v>1</v>
      </c>
      <c r="I146" s="23">
        <f>SUMIF('Rodda Stats to 17-18'!$A$3:$A$465,'Combined Stats - Formula'!$A146,'Rodda Stats to 17-18'!I$3:I$465)</f>
        <v>101</v>
      </c>
      <c r="J146">
        <f t="shared" si="8"/>
        <v>13.29</v>
      </c>
      <c r="K146">
        <f>SUMIF('Rodda Stats to 17-18'!$A$3:$A$465,'Combined Stats - Formula'!$A146,'Rodda Stats to 17-18'!K$3:K$465)</f>
        <v>0</v>
      </c>
      <c r="L146">
        <f>SUMIF('Rodda Stats to 17-18'!$A$3:$A$465,'Combined Stats - Formula'!$A146,'Rodda Stats to 17-18'!L$3:L$465)</f>
        <v>4</v>
      </c>
      <c r="M146">
        <f>SUMIF('Rodda Stats to 17-18'!$A$3:$A$465,'Combined Stats - Formula'!$A146,'Rodda Stats to 17-18'!M$3:M$465)</f>
        <v>72</v>
      </c>
      <c r="N146">
        <f>SUMIF('Rodda Stats to 17-18'!$A$3:$A$465,'Combined Stats - Formula'!$A146,'Rodda Stats to 17-18'!N$3:N$465)</f>
        <v>0</v>
      </c>
      <c r="O146">
        <f>SUMIF('Rodda Stats to 17-18'!$A$3:$A$465,'Combined Stats - Formula'!$A146,'Rodda Stats to 17-18'!O$3:O$465)</f>
        <v>0</v>
      </c>
      <c r="P146">
        <f t="shared" si="9"/>
        <v>18</v>
      </c>
      <c r="Q146">
        <f t="shared" si="10"/>
        <v>0</v>
      </c>
      <c r="R146">
        <f t="shared" si="11"/>
        <v>0</v>
      </c>
      <c r="S146" s="23">
        <f>SUMIF('Rodda Stats to 17-18'!$A$3:$A$465,'Combined Stats - Formula'!$A146,'Rodda Stats to 17-18'!S$3:S$465)</f>
        <v>0</v>
      </c>
      <c r="T146">
        <f>SUMIF('Rodda Stats to 17-18'!$A$3:$A$465,'Combined Stats - Formula'!$A146,'Rodda Stats to 17-18'!T$3:T$465)</f>
        <v>27</v>
      </c>
      <c r="U146">
        <f>SUMIF('Rodda Stats to 17-18'!$A$3:$A$465,'Combined Stats - Formula'!$A146,'Rodda Stats to 17-18'!U$3:U$465)</f>
        <v>0</v>
      </c>
      <c r="V146">
        <f>SUMIF('Rodda Stats to 17-18'!$A$3:$A$465,'Combined Stats - Formula'!$A146,'Rodda Stats to 17-18'!V$3:V$465)</f>
        <v>0</v>
      </c>
    </row>
    <row r="147" spans="1:22" x14ac:dyDescent="0.25">
      <c r="A147" s="20" t="s">
        <v>691</v>
      </c>
      <c r="B147">
        <f>SUMIF('Rodda Stats to 17-18'!$A$3:$A$465,'Combined Stats - Formula'!$A147,'Rodda Stats to 17-18'!B$3:B$465)</f>
        <v>0</v>
      </c>
      <c r="C147">
        <f>SUMIF('Rodda Stats to 17-18'!$A$3:$A$465,'Combined Stats - Formula'!$A147,'Rodda Stats to 17-18'!C$3:C$465)</f>
        <v>54</v>
      </c>
      <c r="D147">
        <f>SUMIF('Rodda Stats to 17-18'!$A$3:$A$465,'Combined Stats - Formula'!$A147,'Rodda Stats to 17-18'!D$3:D$465)</f>
        <v>51</v>
      </c>
      <c r="E147">
        <f>SUMIF('Rodda Stats to 17-18'!$A$3:$A$465,'Combined Stats - Formula'!$A147,'Rodda Stats to 17-18'!E$3:E$465)</f>
        <v>1533</v>
      </c>
      <c r="F147">
        <f>SUMIF('Rodda Stats to 17-18'!$A$3:$A$465,'Combined Stats - Formula'!$A147,'Rodda Stats to 17-18'!F$3:F$465)</f>
        <v>15</v>
      </c>
      <c r="G147">
        <f>SUMIF('Rodda Stats to 17-18'!$A$3:$A$465,'Combined Stats - Formula'!$A147,'Rodda Stats to 17-18'!G$3:G$465)</f>
        <v>6</v>
      </c>
      <c r="H147">
        <f>SUMIF('Rodda Stats to 17-18'!$A$3:$A$465,'Combined Stats - Formula'!$A147,'Rodda Stats to 17-18'!H$3:H$465)</f>
        <v>3</v>
      </c>
      <c r="I147" s="23">
        <f>SUMIF('Rodda Stats to 17-18'!$A$3:$A$465,'Combined Stats - Formula'!$A147,'Rodda Stats to 17-18'!I$3:I$465)</f>
        <v>140</v>
      </c>
      <c r="J147">
        <f t="shared" si="8"/>
        <v>42.58</v>
      </c>
      <c r="K147">
        <f>SUMIF('Rodda Stats to 17-18'!$A$3:$A$465,'Combined Stats - Formula'!$A147,'Rodda Stats to 17-18'!K$3:K$465)</f>
        <v>0</v>
      </c>
      <c r="L147">
        <f>SUMIF('Rodda Stats to 17-18'!$A$3:$A$465,'Combined Stats - Formula'!$A147,'Rodda Stats to 17-18'!L$3:L$465)</f>
        <v>119</v>
      </c>
      <c r="M147">
        <f>SUMIF('Rodda Stats to 17-18'!$A$3:$A$465,'Combined Stats - Formula'!$A147,'Rodda Stats to 17-18'!M$3:M$465)</f>
        <v>1715</v>
      </c>
      <c r="N147">
        <f>SUMIF('Rodda Stats to 17-18'!$A$3:$A$465,'Combined Stats - Formula'!$A147,'Rodda Stats to 17-18'!N$3:N$465)</f>
        <v>5</v>
      </c>
      <c r="O147">
        <f>SUMIF('Rodda Stats to 17-18'!$A$3:$A$465,'Combined Stats - Formula'!$A147,'Rodda Stats to 17-18'!O$3:O$465)</f>
        <v>0</v>
      </c>
      <c r="P147">
        <f t="shared" si="9"/>
        <v>14.41</v>
      </c>
      <c r="Q147">
        <f t="shared" si="10"/>
        <v>0</v>
      </c>
      <c r="R147">
        <f t="shared" si="11"/>
        <v>0</v>
      </c>
      <c r="S147" s="23">
        <f>SUMIF('Rodda Stats to 17-18'!$A$3:$A$465,'Combined Stats - Formula'!$A147,'Rodda Stats to 17-18'!S$3:S$465)</f>
        <v>0</v>
      </c>
      <c r="T147">
        <f>SUMIF('Rodda Stats to 17-18'!$A$3:$A$465,'Combined Stats - Formula'!$A147,'Rodda Stats to 17-18'!T$3:T$465)</f>
        <v>29</v>
      </c>
      <c r="U147">
        <f>SUMIF('Rodda Stats to 17-18'!$A$3:$A$465,'Combined Stats - Formula'!$A147,'Rodda Stats to 17-18'!U$3:U$465)</f>
        <v>0</v>
      </c>
      <c r="V147">
        <f>SUMIF('Rodda Stats to 17-18'!$A$3:$A$465,'Combined Stats - Formula'!$A147,'Rodda Stats to 17-18'!V$3:V$465)</f>
        <v>0</v>
      </c>
    </row>
    <row r="148" spans="1:22" x14ac:dyDescent="0.25">
      <c r="A148" s="20" t="s">
        <v>692</v>
      </c>
      <c r="B148">
        <f>SUMIF('Rodda Stats to 17-18'!$A$3:$A$465,'Combined Stats - Formula'!$A148,'Rodda Stats to 17-18'!B$3:B$465)</f>
        <v>0</v>
      </c>
      <c r="C148">
        <f>SUMIF('Rodda Stats to 17-18'!$A$3:$A$465,'Combined Stats - Formula'!$A148,'Rodda Stats to 17-18'!C$3:C$465)</f>
        <v>4</v>
      </c>
      <c r="D148">
        <f>SUMIF('Rodda Stats to 17-18'!$A$3:$A$465,'Combined Stats - Formula'!$A148,'Rodda Stats to 17-18'!D$3:D$465)</f>
        <v>3</v>
      </c>
      <c r="E148">
        <f>SUMIF('Rodda Stats to 17-18'!$A$3:$A$465,'Combined Stats - Formula'!$A148,'Rodda Stats to 17-18'!E$3:E$465)</f>
        <v>16</v>
      </c>
      <c r="F148">
        <f>SUMIF('Rodda Stats to 17-18'!$A$3:$A$465,'Combined Stats - Formula'!$A148,'Rodda Stats to 17-18'!F$3:F$465)</f>
        <v>0</v>
      </c>
      <c r="G148">
        <f>SUMIF('Rodda Stats to 17-18'!$A$3:$A$465,'Combined Stats - Formula'!$A148,'Rodda Stats to 17-18'!G$3:G$465)</f>
        <v>0</v>
      </c>
      <c r="H148">
        <f>SUMIF('Rodda Stats to 17-18'!$A$3:$A$465,'Combined Stats - Formula'!$A148,'Rodda Stats to 17-18'!H$3:H$465)</f>
        <v>0</v>
      </c>
      <c r="I148" s="23">
        <f>SUMIF('Rodda Stats to 17-18'!$A$3:$A$465,'Combined Stats - Formula'!$A148,'Rodda Stats to 17-18'!I$3:I$465)</f>
        <v>12</v>
      </c>
      <c r="J148">
        <f t="shared" si="8"/>
        <v>5.33</v>
      </c>
      <c r="K148">
        <f>SUMIF('Rodda Stats to 17-18'!$A$3:$A$465,'Combined Stats - Formula'!$A148,'Rodda Stats to 17-18'!K$3:K$465)</f>
        <v>0</v>
      </c>
      <c r="L148">
        <f>SUMIF('Rodda Stats to 17-18'!$A$3:$A$465,'Combined Stats - Formula'!$A148,'Rodda Stats to 17-18'!L$3:L$465)</f>
        <v>3</v>
      </c>
      <c r="M148">
        <f>SUMIF('Rodda Stats to 17-18'!$A$3:$A$465,'Combined Stats - Formula'!$A148,'Rodda Stats to 17-18'!M$3:M$465)</f>
        <v>41</v>
      </c>
      <c r="N148">
        <f>SUMIF('Rodda Stats to 17-18'!$A$3:$A$465,'Combined Stats - Formula'!$A148,'Rodda Stats to 17-18'!N$3:N$465)</f>
        <v>0</v>
      </c>
      <c r="O148">
        <f>SUMIF('Rodda Stats to 17-18'!$A$3:$A$465,'Combined Stats - Formula'!$A148,'Rodda Stats to 17-18'!O$3:O$465)</f>
        <v>0</v>
      </c>
      <c r="P148">
        <f t="shared" si="9"/>
        <v>13.67</v>
      </c>
      <c r="Q148">
        <f t="shared" si="10"/>
        <v>0</v>
      </c>
      <c r="R148">
        <f t="shared" si="11"/>
        <v>0</v>
      </c>
      <c r="S148" s="23">
        <f>SUMIF('Rodda Stats to 17-18'!$A$3:$A$465,'Combined Stats - Formula'!$A148,'Rodda Stats to 17-18'!S$3:S$465)</f>
        <v>0</v>
      </c>
      <c r="T148">
        <f>SUMIF('Rodda Stats to 17-18'!$A$3:$A$465,'Combined Stats - Formula'!$A148,'Rodda Stats to 17-18'!T$3:T$465)</f>
        <v>0</v>
      </c>
      <c r="U148">
        <f>SUMIF('Rodda Stats to 17-18'!$A$3:$A$465,'Combined Stats - Formula'!$A148,'Rodda Stats to 17-18'!U$3:U$465)</f>
        <v>0</v>
      </c>
      <c r="V148">
        <f>SUMIF('Rodda Stats to 17-18'!$A$3:$A$465,'Combined Stats - Formula'!$A148,'Rodda Stats to 17-18'!V$3:V$465)</f>
        <v>0</v>
      </c>
    </row>
    <row r="149" spans="1:22" x14ac:dyDescent="0.25">
      <c r="A149" s="20" t="s">
        <v>693</v>
      </c>
      <c r="B149">
        <f>SUMIF('Rodda Stats to 17-18'!$A$3:$A$465,'Combined Stats - Formula'!$A149,'Rodda Stats to 17-18'!B$3:B$465)</f>
        <v>0</v>
      </c>
      <c r="C149">
        <f>SUMIF('Rodda Stats to 17-18'!$A$3:$A$465,'Combined Stats - Formula'!$A149,'Rodda Stats to 17-18'!C$3:C$465)</f>
        <v>2</v>
      </c>
      <c r="D149">
        <f>SUMIF('Rodda Stats to 17-18'!$A$3:$A$465,'Combined Stats - Formula'!$A149,'Rodda Stats to 17-18'!D$3:D$465)</f>
        <v>1</v>
      </c>
      <c r="E149">
        <f>SUMIF('Rodda Stats to 17-18'!$A$3:$A$465,'Combined Stats - Formula'!$A149,'Rodda Stats to 17-18'!E$3:E$465)</f>
        <v>0</v>
      </c>
      <c r="F149">
        <f>SUMIF('Rodda Stats to 17-18'!$A$3:$A$465,'Combined Stats - Formula'!$A149,'Rodda Stats to 17-18'!F$3:F$465)</f>
        <v>0</v>
      </c>
      <c r="G149">
        <f>SUMIF('Rodda Stats to 17-18'!$A$3:$A$465,'Combined Stats - Formula'!$A149,'Rodda Stats to 17-18'!G$3:G$465)</f>
        <v>0</v>
      </c>
      <c r="H149">
        <f>SUMIF('Rodda Stats to 17-18'!$A$3:$A$465,'Combined Stats - Formula'!$A149,'Rodda Stats to 17-18'!H$3:H$465)</f>
        <v>0</v>
      </c>
      <c r="I149" s="23">
        <f>SUMIF('Rodda Stats to 17-18'!$A$3:$A$465,'Combined Stats - Formula'!$A149,'Rodda Stats to 17-18'!I$3:I$465)</f>
        <v>0</v>
      </c>
      <c r="J149">
        <f t="shared" si="8"/>
        <v>0</v>
      </c>
      <c r="K149">
        <f>SUMIF('Rodda Stats to 17-18'!$A$3:$A$465,'Combined Stats - Formula'!$A149,'Rodda Stats to 17-18'!K$3:K$465)</f>
        <v>0</v>
      </c>
      <c r="L149">
        <f>SUMIF('Rodda Stats to 17-18'!$A$3:$A$465,'Combined Stats - Formula'!$A149,'Rodda Stats to 17-18'!L$3:L$465)</f>
        <v>1</v>
      </c>
      <c r="M149">
        <f>SUMIF('Rodda Stats to 17-18'!$A$3:$A$465,'Combined Stats - Formula'!$A149,'Rodda Stats to 17-18'!M$3:M$465)</f>
        <v>64</v>
      </c>
      <c r="N149">
        <f>SUMIF('Rodda Stats to 17-18'!$A$3:$A$465,'Combined Stats - Formula'!$A149,'Rodda Stats to 17-18'!N$3:N$465)</f>
        <v>0</v>
      </c>
      <c r="O149">
        <f>SUMIF('Rodda Stats to 17-18'!$A$3:$A$465,'Combined Stats - Formula'!$A149,'Rodda Stats to 17-18'!O$3:O$465)</f>
        <v>0</v>
      </c>
      <c r="P149">
        <f t="shared" si="9"/>
        <v>64</v>
      </c>
      <c r="Q149">
        <f t="shared" si="10"/>
        <v>0</v>
      </c>
      <c r="R149">
        <f t="shared" si="11"/>
        <v>0</v>
      </c>
      <c r="S149" s="23">
        <f>SUMIF('Rodda Stats to 17-18'!$A$3:$A$465,'Combined Stats - Formula'!$A149,'Rodda Stats to 17-18'!S$3:S$465)</f>
        <v>0</v>
      </c>
      <c r="T149">
        <f>SUMIF('Rodda Stats to 17-18'!$A$3:$A$465,'Combined Stats - Formula'!$A149,'Rodda Stats to 17-18'!T$3:T$465)</f>
        <v>1</v>
      </c>
      <c r="U149">
        <f>SUMIF('Rodda Stats to 17-18'!$A$3:$A$465,'Combined Stats - Formula'!$A149,'Rodda Stats to 17-18'!U$3:U$465)</f>
        <v>0</v>
      </c>
      <c r="V149">
        <f>SUMIF('Rodda Stats to 17-18'!$A$3:$A$465,'Combined Stats - Formula'!$A149,'Rodda Stats to 17-18'!V$3:V$465)</f>
        <v>0</v>
      </c>
    </row>
    <row r="150" spans="1:22" x14ac:dyDescent="0.25">
      <c r="A150" s="20" t="s">
        <v>694</v>
      </c>
      <c r="B150">
        <f>SUMIF('Rodda Stats to 17-18'!$A$3:$A$465,'Combined Stats - Formula'!$A150,'Rodda Stats to 17-18'!B$3:B$465)</f>
        <v>0</v>
      </c>
      <c r="C150">
        <f>SUMIF('Rodda Stats to 17-18'!$A$3:$A$465,'Combined Stats - Formula'!$A150,'Rodda Stats to 17-18'!C$3:C$465)</f>
        <v>47</v>
      </c>
      <c r="D150">
        <f>SUMIF('Rodda Stats to 17-18'!$A$3:$A$465,'Combined Stats - Formula'!$A150,'Rodda Stats to 17-18'!D$3:D$465)</f>
        <v>51</v>
      </c>
      <c r="E150">
        <f>SUMIF('Rodda Stats to 17-18'!$A$3:$A$465,'Combined Stats - Formula'!$A150,'Rodda Stats to 17-18'!E$3:E$465)</f>
        <v>1309</v>
      </c>
      <c r="F150">
        <f>SUMIF('Rodda Stats to 17-18'!$A$3:$A$465,'Combined Stats - Formula'!$A150,'Rodda Stats to 17-18'!F$3:F$465)</f>
        <v>5</v>
      </c>
      <c r="G150">
        <f>SUMIF('Rodda Stats to 17-18'!$A$3:$A$465,'Combined Stats - Formula'!$A150,'Rodda Stats to 17-18'!G$3:G$465)</f>
        <v>8</v>
      </c>
      <c r="H150">
        <f>SUMIF('Rodda Stats to 17-18'!$A$3:$A$465,'Combined Stats - Formula'!$A150,'Rodda Stats to 17-18'!H$3:H$465)</f>
        <v>1</v>
      </c>
      <c r="I150" s="23">
        <f>SUMIF('Rodda Stats to 17-18'!$A$3:$A$465,'Combined Stats - Formula'!$A150,'Rodda Stats to 17-18'!I$3:I$465)</f>
        <v>135</v>
      </c>
      <c r="J150">
        <f t="shared" si="8"/>
        <v>28.46</v>
      </c>
      <c r="K150">
        <f>SUMIF('Rodda Stats to 17-18'!$A$3:$A$465,'Combined Stats - Formula'!$A150,'Rodda Stats to 17-18'!K$3:K$465)</f>
        <v>0</v>
      </c>
      <c r="L150">
        <f>SUMIF('Rodda Stats to 17-18'!$A$3:$A$465,'Combined Stats - Formula'!$A150,'Rodda Stats to 17-18'!L$3:L$465)</f>
        <v>101</v>
      </c>
      <c r="M150">
        <f>SUMIF('Rodda Stats to 17-18'!$A$3:$A$465,'Combined Stats - Formula'!$A150,'Rodda Stats to 17-18'!M$3:M$465)</f>
        <v>1743</v>
      </c>
      <c r="N150">
        <f>SUMIF('Rodda Stats to 17-18'!$A$3:$A$465,'Combined Stats - Formula'!$A150,'Rodda Stats to 17-18'!N$3:N$465)</f>
        <v>4</v>
      </c>
      <c r="O150">
        <f>SUMIF('Rodda Stats to 17-18'!$A$3:$A$465,'Combined Stats - Formula'!$A150,'Rodda Stats to 17-18'!O$3:O$465)</f>
        <v>0</v>
      </c>
      <c r="P150">
        <f t="shared" si="9"/>
        <v>17.260000000000002</v>
      </c>
      <c r="Q150">
        <f t="shared" si="10"/>
        <v>0</v>
      </c>
      <c r="R150">
        <f t="shared" si="11"/>
        <v>0</v>
      </c>
      <c r="S150" s="23">
        <f>SUMIF('Rodda Stats to 17-18'!$A$3:$A$465,'Combined Stats - Formula'!$A150,'Rodda Stats to 17-18'!S$3:S$465)</f>
        <v>0</v>
      </c>
      <c r="T150">
        <f>SUMIF('Rodda Stats to 17-18'!$A$3:$A$465,'Combined Stats - Formula'!$A150,'Rodda Stats to 17-18'!T$3:T$465)</f>
        <v>22</v>
      </c>
      <c r="U150">
        <f>SUMIF('Rodda Stats to 17-18'!$A$3:$A$465,'Combined Stats - Formula'!$A150,'Rodda Stats to 17-18'!U$3:U$465)</f>
        <v>0</v>
      </c>
      <c r="V150">
        <f>SUMIF('Rodda Stats to 17-18'!$A$3:$A$465,'Combined Stats - Formula'!$A150,'Rodda Stats to 17-18'!V$3:V$465)</f>
        <v>0</v>
      </c>
    </row>
    <row r="151" spans="1:22" x14ac:dyDescent="0.25">
      <c r="A151" s="20" t="s">
        <v>695</v>
      </c>
      <c r="B151">
        <f>SUMIF('Rodda Stats to 17-18'!$A$3:$A$465,'Combined Stats - Formula'!$A151,'Rodda Stats to 17-18'!B$3:B$465)</f>
        <v>0</v>
      </c>
      <c r="C151">
        <f>SUMIF('Rodda Stats to 17-18'!$A$3:$A$465,'Combined Stats - Formula'!$A151,'Rodda Stats to 17-18'!C$3:C$465)</f>
        <v>2</v>
      </c>
      <c r="D151">
        <f>SUMIF('Rodda Stats to 17-18'!$A$3:$A$465,'Combined Stats - Formula'!$A151,'Rodda Stats to 17-18'!D$3:D$465)</f>
        <v>1</v>
      </c>
      <c r="E151">
        <f>SUMIF('Rodda Stats to 17-18'!$A$3:$A$465,'Combined Stats - Formula'!$A151,'Rodda Stats to 17-18'!E$3:E$465)</f>
        <v>15</v>
      </c>
      <c r="F151">
        <f>SUMIF('Rodda Stats to 17-18'!$A$3:$A$465,'Combined Stats - Formula'!$A151,'Rodda Stats to 17-18'!F$3:F$465)</f>
        <v>0</v>
      </c>
      <c r="G151">
        <f>SUMIF('Rodda Stats to 17-18'!$A$3:$A$465,'Combined Stats - Formula'!$A151,'Rodda Stats to 17-18'!G$3:G$465)</f>
        <v>0</v>
      </c>
      <c r="H151">
        <f>SUMIF('Rodda Stats to 17-18'!$A$3:$A$465,'Combined Stats - Formula'!$A151,'Rodda Stats to 17-18'!H$3:H$465)</f>
        <v>0</v>
      </c>
      <c r="I151" s="23">
        <f>SUMIF('Rodda Stats to 17-18'!$A$3:$A$465,'Combined Stats - Formula'!$A151,'Rodda Stats to 17-18'!I$3:I$465)</f>
        <v>15</v>
      </c>
      <c r="J151">
        <f t="shared" si="8"/>
        <v>15</v>
      </c>
      <c r="K151">
        <f>SUMIF('Rodda Stats to 17-18'!$A$3:$A$465,'Combined Stats - Formula'!$A151,'Rodda Stats to 17-18'!K$3:K$465)</f>
        <v>0</v>
      </c>
      <c r="L151">
        <f>SUMIF('Rodda Stats to 17-18'!$A$3:$A$465,'Combined Stats - Formula'!$A151,'Rodda Stats to 17-18'!L$3:L$465)</f>
        <v>4</v>
      </c>
      <c r="M151">
        <f>SUMIF('Rodda Stats to 17-18'!$A$3:$A$465,'Combined Stats - Formula'!$A151,'Rodda Stats to 17-18'!M$3:M$465)</f>
        <v>94</v>
      </c>
      <c r="N151">
        <f>SUMIF('Rodda Stats to 17-18'!$A$3:$A$465,'Combined Stats - Formula'!$A151,'Rodda Stats to 17-18'!N$3:N$465)</f>
        <v>0</v>
      </c>
      <c r="O151">
        <f>SUMIF('Rodda Stats to 17-18'!$A$3:$A$465,'Combined Stats - Formula'!$A151,'Rodda Stats to 17-18'!O$3:O$465)</f>
        <v>0</v>
      </c>
      <c r="P151">
        <f t="shared" si="9"/>
        <v>23.5</v>
      </c>
      <c r="Q151">
        <f t="shared" si="10"/>
        <v>0</v>
      </c>
      <c r="R151">
        <f t="shared" si="11"/>
        <v>0</v>
      </c>
      <c r="S151" s="23">
        <f>SUMIF('Rodda Stats to 17-18'!$A$3:$A$465,'Combined Stats - Formula'!$A151,'Rodda Stats to 17-18'!S$3:S$465)</f>
        <v>0</v>
      </c>
      <c r="T151">
        <f>SUMIF('Rodda Stats to 17-18'!$A$3:$A$465,'Combined Stats - Formula'!$A151,'Rodda Stats to 17-18'!T$3:T$465)</f>
        <v>0</v>
      </c>
      <c r="U151">
        <f>SUMIF('Rodda Stats to 17-18'!$A$3:$A$465,'Combined Stats - Formula'!$A151,'Rodda Stats to 17-18'!U$3:U$465)</f>
        <v>0</v>
      </c>
      <c r="V151">
        <f>SUMIF('Rodda Stats to 17-18'!$A$3:$A$465,'Combined Stats - Formula'!$A151,'Rodda Stats to 17-18'!V$3:V$465)</f>
        <v>0</v>
      </c>
    </row>
    <row r="152" spans="1:22" x14ac:dyDescent="0.25">
      <c r="A152" s="20" t="s">
        <v>696</v>
      </c>
      <c r="B152">
        <f>SUMIF('Rodda Stats to 17-18'!$A$3:$A$465,'Combined Stats - Formula'!$A152,'Rodda Stats to 17-18'!B$3:B$465)</f>
        <v>0</v>
      </c>
      <c r="C152">
        <f>SUMIF('Rodda Stats to 17-18'!$A$3:$A$465,'Combined Stats - Formula'!$A152,'Rodda Stats to 17-18'!C$3:C$465)</f>
        <v>21</v>
      </c>
      <c r="D152">
        <f>SUMIF('Rodda Stats to 17-18'!$A$3:$A$465,'Combined Stats - Formula'!$A152,'Rodda Stats to 17-18'!D$3:D$465)</f>
        <v>25</v>
      </c>
      <c r="E152">
        <f>SUMIF('Rodda Stats to 17-18'!$A$3:$A$465,'Combined Stats - Formula'!$A152,'Rodda Stats to 17-18'!E$3:E$465)</f>
        <v>443</v>
      </c>
      <c r="F152">
        <f>SUMIF('Rodda Stats to 17-18'!$A$3:$A$465,'Combined Stats - Formula'!$A152,'Rodda Stats to 17-18'!F$3:F$465)</f>
        <v>2</v>
      </c>
      <c r="G152">
        <f>SUMIF('Rodda Stats to 17-18'!$A$3:$A$465,'Combined Stats - Formula'!$A152,'Rodda Stats to 17-18'!G$3:G$465)</f>
        <v>3</v>
      </c>
      <c r="H152">
        <f>SUMIF('Rodda Stats to 17-18'!$A$3:$A$465,'Combined Stats - Formula'!$A152,'Rodda Stats to 17-18'!H$3:H$465)</f>
        <v>0</v>
      </c>
      <c r="I152" s="23">
        <f>SUMIF('Rodda Stats to 17-18'!$A$3:$A$465,'Combined Stats - Formula'!$A152,'Rodda Stats to 17-18'!I$3:I$465)</f>
        <v>62</v>
      </c>
      <c r="J152">
        <f t="shared" si="8"/>
        <v>19.260000000000002</v>
      </c>
      <c r="K152">
        <f>SUMIF('Rodda Stats to 17-18'!$A$3:$A$465,'Combined Stats - Formula'!$A152,'Rodda Stats to 17-18'!K$3:K$465)</f>
        <v>0</v>
      </c>
      <c r="L152">
        <f>SUMIF('Rodda Stats to 17-18'!$A$3:$A$465,'Combined Stats - Formula'!$A152,'Rodda Stats to 17-18'!L$3:L$465)</f>
        <v>10</v>
      </c>
      <c r="M152">
        <f>SUMIF('Rodda Stats to 17-18'!$A$3:$A$465,'Combined Stats - Formula'!$A152,'Rodda Stats to 17-18'!M$3:M$465)</f>
        <v>116</v>
      </c>
      <c r="N152">
        <f>SUMIF('Rodda Stats to 17-18'!$A$3:$A$465,'Combined Stats - Formula'!$A152,'Rodda Stats to 17-18'!N$3:N$465)</f>
        <v>0</v>
      </c>
      <c r="O152">
        <f>SUMIF('Rodda Stats to 17-18'!$A$3:$A$465,'Combined Stats - Formula'!$A152,'Rodda Stats to 17-18'!O$3:O$465)</f>
        <v>0</v>
      </c>
      <c r="P152">
        <f t="shared" si="9"/>
        <v>11.6</v>
      </c>
      <c r="Q152">
        <f t="shared" si="10"/>
        <v>0</v>
      </c>
      <c r="R152">
        <f t="shared" si="11"/>
        <v>0</v>
      </c>
      <c r="S152" s="23">
        <f>SUMIF('Rodda Stats to 17-18'!$A$3:$A$465,'Combined Stats - Formula'!$A152,'Rodda Stats to 17-18'!S$3:S$465)</f>
        <v>0</v>
      </c>
      <c r="T152">
        <f>SUMIF('Rodda Stats to 17-18'!$A$3:$A$465,'Combined Stats - Formula'!$A152,'Rodda Stats to 17-18'!T$3:T$465)</f>
        <v>4</v>
      </c>
      <c r="U152">
        <f>SUMIF('Rodda Stats to 17-18'!$A$3:$A$465,'Combined Stats - Formula'!$A152,'Rodda Stats to 17-18'!U$3:U$465)</f>
        <v>0</v>
      </c>
      <c r="V152">
        <f>SUMIF('Rodda Stats to 17-18'!$A$3:$A$465,'Combined Stats - Formula'!$A152,'Rodda Stats to 17-18'!V$3:V$465)</f>
        <v>0</v>
      </c>
    </row>
    <row r="153" spans="1:22" x14ac:dyDescent="0.25">
      <c r="A153" s="20" t="s">
        <v>697</v>
      </c>
      <c r="B153">
        <f>SUMIF('Rodda Stats to 17-18'!$A$3:$A$465,'Combined Stats - Formula'!$A153,'Rodda Stats to 17-18'!B$3:B$465)</f>
        <v>0</v>
      </c>
      <c r="C153">
        <f>SUMIF('Rodda Stats to 17-18'!$A$3:$A$465,'Combined Stats - Formula'!$A153,'Rodda Stats to 17-18'!C$3:C$465)</f>
        <v>4</v>
      </c>
      <c r="D153">
        <f>SUMIF('Rodda Stats to 17-18'!$A$3:$A$465,'Combined Stats - Formula'!$A153,'Rodda Stats to 17-18'!D$3:D$465)</f>
        <v>2</v>
      </c>
      <c r="E153">
        <f>SUMIF('Rodda Stats to 17-18'!$A$3:$A$465,'Combined Stats - Formula'!$A153,'Rodda Stats to 17-18'!E$3:E$465)</f>
        <v>1</v>
      </c>
      <c r="F153">
        <f>SUMIF('Rodda Stats to 17-18'!$A$3:$A$465,'Combined Stats - Formula'!$A153,'Rodda Stats to 17-18'!F$3:F$465)</f>
        <v>2</v>
      </c>
      <c r="G153">
        <f>SUMIF('Rodda Stats to 17-18'!$A$3:$A$465,'Combined Stats - Formula'!$A153,'Rodda Stats to 17-18'!G$3:G$465)</f>
        <v>0</v>
      </c>
      <c r="H153">
        <f>SUMIF('Rodda Stats to 17-18'!$A$3:$A$465,'Combined Stats - Formula'!$A153,'Rodda Stats to 17-18'!H$3:H$465)</f>
        <v>0</v>
      </c>
      <c r="I153" s="23">
        <f>SUMIF('Rodda Stats to 17-18'!$A$3:$A$465,'Combined Stats - Formula'!$A153,'Rodda Stats to 17-18'!I$3:I$465)</f>
        <v>1.1000000000000001</v>
      </c>
      <c r="J153" t="e">
        <f t="shared" si="8"/>
        <v>#DIV/0!</v>
      </c>
      <c r="K153">
        <f>SUMIF('Rodda Stats to 17-18'!$A$3:$A$465,'Combined Stats - Formula'!$A153,'Rodda Stats to 17-18'!K$3:K$465)</f>
        <v>0</v>
      </c>
      <c r="L153">
        <f>SUMIF('Rodda Stats to 17-18'!$A$3:$A$465,'Combined Stats - Formula'!$A153,'Rodda Stats to 17-18'!L$3:L$465)</f>
        <v>2</v>
      </c>
      <c r="M153">
        <f>SUMIF('Rodda Stats to 17-18'!$A$3:$A$465,'Combined Stats - Formula'!$A153,'Rodda Stats to 17-18'!M$3:M$465)</f>
        <v>46</v>
      </c>
      <c r="N153">
        <f>SUMIF('Rodda Stats to 17-18'!$A$3:$A$465,'Combined Stats - Formula'!$A153,'Rodda Stats to 17-18'!N$3:N$465)</f>
        <v>0</v>
      </c>
      <c r="O153">
        <f>SUMIF('Rodda Stats to 17-18'!$A$3:$A$465,'Combined Stats - Formula'!$A153,'Rodda Stats to 17-18'!O$3:O$465)</f>
        <v>0</v>
      </c>
      <c r="P153">
        <f t="shared" si="9"/>
        <v>23</v>
      </c>
      <c r="Q153">
        <f t="shared" si="10"/>
        <v>0</v>
      </c>
      <c r="R153">
        <f t="shared" si="11"/>
        <v>0</v>
      </c>
      <c r="S153" s="23">
        <f>SUMIF('Rodda Stats to 17-18'!$A$3:$A$465,'Combined Stats - Formula'!$A153,'Rodda Stats to 17-18'!S$3:S$465)</f>
        <v>0</v>
      </c>
      <c r="T153">
        <f>SUMIF('Rodda Stats to 17-18'!$A$3:$A$465,'Combined Stats - Formula'!$A153,'Rodda Stats to 17-18'!T$3:T$465)</f>
        <v>0</v>
      </c>
      <c r="U153">
        <f>SUMIF('Rodda Stats to 17-18'!$A$3:$A$465,'Combined Stats - Formula'!$A153,'Rodda Stats to 17-18'!U$3:U$465)</f>
        <v>0</v>
      </c>
      <c r="V153">
        <f>SUMIF('Rodda Stats to 17-18'!$A$3:$A$465,'Combined Stats - Formula'!$A153,'Rodda Stats to 17-18'!V$3:V$465)</f>
        <v>0</v>
      </c>
    </row>
    <row r="154" spans="1:22" x14ac:dyDescent="0.25">
      <c r="A154" s="20" t="s">
        <v>698</v>
      </c>
      <c r="B154">
        <f>SUMIF('Rodda Stats to 17-18'!$A$3:$A$465,'Combined Stats - Formula'!$A154,'Rodda Stats to 17-18'!B$3:B$465)</f>
        <v>0</v>
      </c>
      <c r="C154">
        <f>SUMIF('Rodda Stats to 17-18'!$A$3:$A$465,'Combined Stats - Formula'!$A154,'Rodda Stats to 17-18'!C$3:C$465)</f>
        <v>7</v>
      </c>
      <c r="D154">
        <f>SUMIF('Rodda Stats to 17-18'!$A$3:$A$465,'Combined Stats - Formula'!$A154,'Rodda Stats to 17-18'!D$3:D$465)</f>
        <v>7</v>
      </c>
      <c r="E154">
        <f>SUMIF('Rodda Stats to 17-18'!$A$3:$A$465,'Combined Stats - Formula'!$A154,'Rodda Stats to 17-18'!E$3:E$465)</f>
        <v>123</v>
      </c>
      <c r="F154">
        <f>SUMIF('Rodda Stats to 17-18'!$A$3:$A$465,'Combined Stats - Formula'!$A154,'Rodda Stats to 17-18'!F$3:F$465)</f>
        <v>0</v>
      </c>
      <c r="G154">
        <f>SUMIF('Rodda Stats to 17-18'!$A$3:$A$465,'Combined Stats - Formula'!$A154,'Rodda Stats to 17-18'!G$3:G$465)</f>
        <v>0</v>
      </c>
      <c r="H154">
        <f>SUMIF('Rodda Stats to 17-18'!$A$3:$A$465,'Combined Stats - Formula'!$A154,'Rodda Stats to 17-18'!H$3:H$465)</f>
        <v>0</v>
      </c>
      <c r="I154" s="23">
        <f>SUMIF('Rodda Stats to 17-18'!$A$3:$A$465,'Combined Stats - Formula'!$A154,'Rodda Stats to 17-18'!I$3:I$465)</f>
        <v>45</v>
      </c>
      <c r="J154">
        <f t="shared" si="8"/>
        <v>17.57</v>
      </c>
      <c r="K154">
        <f>SUMIF('Rodda Stats to 17-18'!$A$3:$A$465,'Combined Stats - Formula'!$A154,'Rodda Stats to 17-18'!K$3:K$465)</f>
        <v>0</v>
      </c>
      <c r="L154">
        <f>SUMIF('Rodda Stats to 17-18'!$A$3:$A$465,'Combined Stats - Formula'!$A154,'Rodda Stats to 17-18'!L$3:L$465)</f>
        <v>0</v>
      </c>
      <c r="M154">
        <f>SUMIF('Rodda Stats to 17-18'!$A$3:$A$465,'Combined Stats - Formula'!$A154,'Rodda Stats to 17-18'!M$3:M$465)</f>
        <v>0</v>
      </c>
      <c r="N154">
        <f>SUMIF('Rodda Stats to 17-18'!$A$3:$A$465,'Combined Stats - Formula'!$A154,'Rodda Stats to 17-18'!N$3:N$465)</f>
        <v>0</v>
      </c>
      <c r="O154">
        <f>SUMIF('Rodda Stats to 17-18'!$A$3:$A$465,'Combined Stats - Formula'!$A154,'Rodda Stats to 17-18'!O$3:O$465)</f>
        <v>0</v>
      </c>
      <c r="P154" t="str">
        <f t="shared" si="9"/>
        <v/>
      </c>
      <c r="Q154">
        <f t="shared" si="10"/>
        <v>0</v>
      </c>
      <c r="R154">
        <f t="shared" si="11"/>
        <v>0</v>
      </c>
      <c r="S154" s="23">
        <f>SUMIF('Rodda Stats to 17-18'!$A$3:$A$465,'Combined Stats - Formula'!$A154,'Rodda Stats to 17-18'!S$3:S$465)</f>
        <v>0</v>
      </c>
      <c r="T154">
        <f>SUMIF('Rodda Stats to 17-18'!$A$3:$A$465,'Combined Stats - Formula'!$A154,'Rodda Stats to 17-18'!T$3:T$465)</f>
        <v>4</v>
      </c>
      <c r="U154">
        <f>SUMIF('Rodda Stats to 17-18'!$A$3:$A$465,'Combined Stats - Formula'!$A154,'Rodda Stats to 17-18'!U$3:U$465)</f>
        <v>0</v>
      </c>
      <c r="V154">
        <f>SUMIF('Rodda Stats to 17-18'!$A$3:$A$465,'Combined Stats - Formula'!$A154,'Rodda Stats to 17-18'!V$3:V$465)</f>
        <v>0</v>
      </c>
    </row>
    <row r="155" spans="1:22" x14ac:dyDescent="0.25">
      <c r="A155" s="20" t="s">
        <v>699</v>
      </c>
      <c r="B155">
        <f>SUMIF('Rodda Stats to 17-18'!$A$3:$A$465,'Combined Stats - Formula'!$A155,'Rodda Stats to 17-18'!B$3:B$465)</f>
        <v>0</v>
      </c>
      <c r="C155">
        <f>SUMIF('Rodda Stats to 17-18'!$A$3:$A$465,'Combined Stats - Formula'!$A155,'Rodda Stats to 17-18'!C$3:C$465)</f>
        <v>14</v>
      </c>
      <c r="D155">
        <f>SUMIF('Rodda Stats to 17-18'!$A$3:$A$465,'Combined Stats - Formula'!$A155,'Rodda Stats to 17-18'!D$3:D$465)</f>
        <v>17</v>
      </c>
      <c r="E155">
        <f>SUMIF('Rodda Stats to 17-18'!$A$3:$A$465,'Combined Stats - Formula'!$A155,'Rodda Stats to 17-18'!E$3:E$465)</f>
        <v>108</v>
      </c>
      <c r="F155">
        <f>SUMIF('Rodda Stats to 17-18'!$A$3:$A$465,'Combined Stats - Formula'!$A155,'Rodda Stats to 17-18'!F$3:F$465)</f>
        <v>0</v>
      </c>
      <c r="G155">
        <f>SUMIF('Rodda Stats to 17-18'!$A$3:$A$465,'Combined Stats - Formula'!$A155,'Rodda Stats to 17-18'!G$3:G$465)</f>
        <v>0</v>
      </c>
      <c r="H155">
        <f>SUMIF('Rodda Stats to 17-18'!$A$3:$A$465,'Combined Stats - Formula'!$A155,'Rodda Stats to 17-18'!H$3:H$465)</f>
        <v>0</v>
      </c>
      <c r="I155" s="23">
        <f>SUMIF('Rodda Stats to 17-18'!$A$3:$A$465,'Combined Stats - Formula'!$A155,'Rodda Stats to 17-18'!I$3:I$465)</f>
        <v>34</v>
      </c>
      <c r="J155">
        <f t="shared" si="8"/>
        <v>6.35</v>
      </c>
      <c r="K155">
        <f>SUMIF('Rodda Stats to 17-18'!$A$3:$A$465,'Combined Stats - Formula'!$A155,'Rodda Stats to 17-18'!K$3:K$465)</f>
        <v>0</v>
      </c>
      <c r="L155">
        <f>SUMIF('Rodda Stats to 17-18'!$A$3:$A$465,'Combined Stats - Formula'!$A155,'Rodda Stats to 17-18'!L$3:L$465)</f>
        <v>0</v>
      </c>
      <c r="M155">
        <f>SUMIF('Rodda Stats to 17-18'!$A$3:$A$465,'Combined Stats - Formula'!$A155,'Rodda Stats to 17-18'!M$3:M$465)</f>
        <v>1</v>
      </c>
      <c r="N155">
        <f>SUMIF('Rodda Stats to 17-18'!$A$3:$A$465,'Combined Stats - Formula'!$A155,'Rodda Stats to 17-18'!N$3:N$465)</f>
        <v>0</v>
      </c>
      <c r="O155">
        <f>SUMIF('Rodda Stats to 17-18'!$A$3:$A$465,'Combined Stats - Formula'!$A155,'Rodda Stats to 17-18'!O$3:O$465)</f>
        <v>0</v>
      </c>
      <c r="P155" t="str">
        <f t="shared" si="9"/>
        <v/>
      </c>
      <c r="Q155">
        <f t="shared" si="10"/>
        <v>0</v>
      </c>
      <c r="R155">
        <f t="shared" si="11"/>
        <v>0</v>
      </c>
      <c r="S155" s="23">
        <f>SUMIF('Rodda Stats to 17-18'!$A$3:$A$465,'Combined Stats - Formula'!$A155,'Rodda Stats to 17-18'!S$3:S$465)</f>
        <v>0</v>
      </c>
      <c r="T155">
        <f>SUMIF('Rodda Stats to 17-18'!$A$3:$A$465,'Combined Stats - Formula'!$A155,'Rodda Stats to 17-18'!T$3:T$465)</f>
        <v>7</v>
      </c>
      <c r="U155">
        <f>SUMIF('Rodda Stats to 17-18'!$A$3:$A$465,'Combined Stats - Formula'!$A155,'Rodda Stats to 17-18'!U$3:U$465)</f>
        <v>0</v>
      </c>
      <c r="V155">
        <f>SUMIF('Rodda Stats to 17-18'!$A$3:$A$465,'Combined Stats - Formula'!$A155,'Rodda Stats to 17-18'!V$3:V$465)</f>
        <v>0</v>
      </c>
    </row>
    <row r="156" spans="1:22" x14ac:dyDescent="0.25">
      <c r="A156" s="20" t="s">
        <v>700</v>
      </c>
      <c r="B156">
        <f>SUMIF('Rodda Stats to 17-18'!$A$3:$A$465,'Combined Stats - Formula'!$A156,'Rodda Stats to 17-18'!B$3:B$465)</f>
        <v>0</v>
      </c>
      <c r="C156">
        <f>SUMIF('Rodda Stats to 17-18'!$A$3:$A$465,'Combined Stats - Formula'!$A156,'Rodda Stats to 17-18'!C$3:C$465)</f>
        <v>7</v>
      </c>
      <c r="D156">
        <f>SUMIF('Rodda Stats to 17-18'!$A$3:$A$465,'Combined Stats - Formula'!$A156,'Rodda Stats to 17-18'!D$3:D$465)</f>
        <v>4</v>
      </c>
      <c r="E156">
        <f>SUMIF('Rodda Stats to 17-18'!$A$3:$A$465,'Combined Stats - Formula'!$A156,'Rodda Stats to 17-18'!E$3:E$465)</f>
        <v>2</v>
      </c>
      <c r="F156">
        <f>SUMIF('Rodda Stats to 17-18'!$A$3:$A$465,'Combined Stats - Formula'!$A156,'Rodda Stats to 17-18'!F$3:F$465)</f>
        <v>1</v>
      </c>
      <c r="G156">
        <f>SUMIF('Rodda Stats to 17-18'!$A$3:$A$465,'Combined Stats - Formula'!$A156,'Rodda Stats to 17-18'!G$3:G$465)</f>
        <v>0</v>
      </c>
      <c r="H156">
        <f>SUMIF('Rodda Stats to 17-18'!$A$3:$A$465,'Combined Stats - Formula'!$A156,'Rodda Stats to 17-18'!H$3:H$465)</f>
        <v>0</v>
      </c>
      <c r="I156" s="23">
        <f>SUMIF('Rodda Stats to 17-18'!$A$3:$A$465,'Combined Stats - Formula'!$A156,'Rodda Stats to 17-18'!I$3:I$465)</f>
        <v>2</v>
      </c>
      <c r="J156">
        <f t="shared" si="8"/>
        <v>0.67</v>
      </c>
      <c r="K156">
        <f>SUMIF('Rodda Stats to 17-18'!$A$3:$A$465,'Combined Stats - Formula'!$A156,'Rodda Stats to 17-18'!K$3:K$465)</f>
        <v>0</v>
      </c>
      <c r="L156">
        <f>SUMIF('Rodda Stats to 17-18'!$A$3:$A$465,'Combined Stats - Formula'!$A156,'Rodda Stats to 17-18'!L$3:L$465)</f>
        <v>9</v>
      </c>
      <c r="M156">
        <f>SUMIF('Rodda Stats to 17-18'!$A$3:$A$465,'Combined Stats - Formula'!$A156,'Rodda Stats to 17-18'!M$3:M$465)</f>
        <v>231</v>
      </c>
      <c r="N156">
        <f>SUMIF('Rodda Stats to 17-18'!$A$3:$A$465,'Combined Stats - Formula'!$A156,'Rodda Stats to 17-18'!N$3:N$465)</f>
        <v>0</v>
      </c>
      <c r="O156">
        <f>SUMIF('Rodda Stats to 17-18'!$A$3:$A$465,'Combined Stats - Formula'!$A156,'Rodda Stats to 17-18'!O$3:O$465)</f>
        <v>0</v>
      </c>
      <c r="P156">
        <f t="shared" si="9"/>
        <v>25.67</v>
      </c>
      <c r="Q156">
        <f t="shared" si="10"/>
        <v>0</v>
      </c>
      <c r="R156">
        <f t="shared" si="11"/>
        <v>0</v>
      </c>
      <c r="S156" s="23">
        <f>SUMIF('Rodda Stats to 17-18'!$A$3:$A$465,'Combined Stats - Formula'!$A156,'Rodda Stats to 17-18'!S$3:S$465)</f>
        <v>0</v>
      </c>
      <c r="T156">
        <f>SUMIF('Rodda Stats to 17-18'!$A$3:$A$465,'Combined Stats - Formula'!$A156,'Rodda Stats to 17-18'!T$3:T$465)</f>
        <v>4</v>
      </c>
      <c r="U156">
        <f>SUMIF('Rodda Stats to 17-18'!$A$3:$A$465,'Combined Stats - Formula'!$A156,'Rodda Stats to 17-18'!U$3:U$465)</f>
        <v>0</v>
      </c>
      <c r="V156">
        <f>SUMIF('Rodda Stats to 17-18'!$A$3:$A$465,'Combined Stats - Formula'!$A156,'Rodda Stats to 17-18'!V$3:V$465)</f>
        <v>0</v>
      </c>
    </row>
    <row r="157" spans="1:22" x14ac:dyDescent="0.25">
      <c r="A157" s="20" t="s">
        <v>701</v>
      </c>
      <c r="B157">
        <f>SUMIF('Rodda Stats to 17-18'!$A$3:$A$465,'Combined Stats - Formula'!$A157,'Rodda Stats to 17-18'!B$3:B$465)</f>
        <v>0</v>
      </c>
      <c r="C157">
        <f>SUMIF('Rodda Stats to 17-18'!$A$3:$A$465,'Combined Stats - Formula'!$A157,'Rodda Stats to 17-18'!C$3:C$465)</f>
        <v>2</v>
      </c>
      <c r="D157">
        <f>SUMIF('Rodda Stats to 17-18'!$A$3:$A$465,'Combined Stats - Formula'!$A157,'Rodda Stats to 17-18'!D$3:D$465)</f>
        <v>2</v>
      </c>
      <c r="E157">
        <f>SUMIF('Rodda Stats to 17-18'!$A$3:$A$465,'Combined Stats - Formula'!$A157,'Rodda Stats to 17-18'!E$3:E$465)</f>
        <v>14</v>
      </c>
      <c r="F157">
        <f>SUMIF('Rodda Stats to 17-18'!$A$3:$A$465,'Combined Stats - Formula'!$A157,'Rodda Stats to 17-18'!F$3:F$465)</f>
        <v>0</v>
      </c>
      <c r="G157">
        <f>SUMIF('Rodda Stats to 17-18'!$A$3:$A$465,'Combined Stats - Formula'!$A157,'Rodda Stats to 17-18'!G$3:G$465)</f>
        <v>0</v>
      </c>
      <c r="H157">
        <f>SUMIF('Rodda Stats to 17-18'!$A$3:$A$465,'Combined Stats - Formula'!$A157,'Rodda Stats to 17-18'!H$3:H$465)</f>
        <v>0</v>
      </c>
      <c r="I157" s="23">
        <f>SUMIF('Rodda Stats to 17-18'!$A$3:$A$465,'Combined Stats - Formula'!$A157,'Rodda Stats to 17-18'!I$3:I$465)</f>
        <v>12</v>
      </c>
      <c r="J157">
        <f t="shared" si="8"/>
        <v>7</v>
      </c>
      <c r="K157">
        <f>SUMIF('Rodda Stats to 17-18'!$A$3:$A$465,'Combined Stats - Formula'!$A157,'Rodda Stats to 17-18'!K$3:K$465)</f>
        <v>0</v>
      </c>
      <c r="L157">
        <f>SUMIF('Rodda Stats to 17-18'!$A$3:$A$465,'Combined Stats - Formula'!$A157,'Rodda Stats to 17-18'!L$3:L$465)</f>
        <v>2</v>
      </c>
      <c r="M157">
        <f>SUMIF('Rodda Stats to 17-18'!$A$3:$A$465,'Combined Stats - Formula'!$A157,'Rodda Stats to 17-18'!M$3:M$465)</f>
        <v>64</v>
      </c>
      <c r="N157">
        <f>SUMIF('Rodda Stats to 17-18'!$A$3:$A$465,'Combined Stats - Formula'!$A157,'Rodda Stats to 17-18'!N$3:N$465)</f>
        <v>0</v>
      </c>
      <c r="O157">
        <f>SUMIF('Rodda Stats to 17-18'!$A$3:$A$465,'Combined Stats - Formula'!$A157,'Rodda Stats to 17-18'!O$3:O$465)</f>
        <v>0</v>
      </c>
      <c r="P157">
        <f t="shared" si="9"/>
        <v>32</v>
      </c>
      <c r="Q157">
        <f t="shared" si="10"/>
        <v>0</v>
      </c>
      <c r="R157">
        <f t="shared" si="11"/>
        <v>0</v>
      </c>
      <c r="S157" s="23">
        <f>SUMIF('Rodda Stats to 17-18'!$A$3:$A$465,'Combined Stats - Formula'!$A157,'Rodda Stats to 17-18'!S$3:S$465)</f>
        <v>0</v>
      </c>
      <c r="T157">
        <f>SUMIF('Rodda Stats to 17-18'!$A$3:$A$465,'Combined Stats - Formula'!$A157,'Rodda Stats to 17-18'!T$3:T$465)</f>
        <v>1</v>
      </c>
      <c r="U157">
        <f>SUMIF('Rodda Stats to 17-18'!$A$3:$A$465,'Combined Stats - Formula'!$A157,'Rodda Stats to 17-18'!U$3:U$465)</f>
        <v>0</v>
      </c>
      <c r="V157">
        <f>SUMIF('Rodda Stats to 17-18'!$A$3:$A$465,'Combined Stats - Formula'!$A157,'Rodda Stats to 17-18'!V$3:V$465)</f>
        <v>0</v>
      </c>
    </row>
    <row r="158" spans="1:22" x14ac:dyDescent="0.25">
      <c r="A158" s="20" t="s">
        <v>702</v>
      </c>
      <c r="B158">
        <f>SUMIF('Rodda Stats to 17-18'!$A$3:$A$465,'Combined Stats - Formula'!$A158,'Rodda Stats to 17-18'!B$3:B$465)</f>
        <v>0</v>
      </c>
      <c r="C158">
        <f>SUMIF('Rodda Stats to 17-18'!$A$3:$A$465,'Combined Stats - Formula'!$A158,'Rodda Stats to 17-18'!C$3:C$465)</f>
        <v>5</v>
      </c>
      <c r="D158">
        <f>SUMIF('Rodda Stats to 17-18'!$A$3:$A$465,'Combined Stats - Formula'!$A158,'Rodda Stats to 17-18'!D$3:D$465)</f>
        <v>5</v>
      </c>
      <c r="E158">
        <f>SUMIF('Rodda Stats to 17-18'!$A$3:$A$465,'Combined Stats - Formula'!$A158,'Rodda Stats to 17-18'!E$3:E$465)</f>
        <v>31</v>
      </c>
      <c r="F158">
        <f>SUMIF('Rodda Stats to 17-18'!$A$3:$A$465,'Combined Stats - Formula'!$A158,'Rodda Stats to 17-18'!F$3:F$465)</f>
        <v>2</v>
      </c>
      <c r="G158">
        <f>SUMIF('Rodda Stats to 17-18'!$A$3:$A$465,'Combined Stats - Formula'!$A158,'Rodda Stats to 17-18'!G$3:G$465)</f>
        <v>0</v>
      </c>
      <c r="H158">
        <f>SUMIF('Rodda Stats to 17-18'!$A$3:$A$465,'Combined Stats - Formula'!$A158,'Rodda Stats to 17-18'!H$3:H$465)</f>
        <v>0</v>
      </c>
      <c r="I158" s="23">
        <f>SUMIF('Rodda Stats to 17-18'!$A$3:$A$465,'Combined Stats - Formula'!$A158,'Rodda Stats to 17-18'!I$3:I$465)</f>
        <v>15</v>
      </c>
      <c r="J158">
        <f t="shared" si="8"/>
        <v>10.33</v>
      </c>
      <c r="K158">
        <f>SUMIF('Rodda Stats to 17-18'!$A$3:$A$465,'Combined Stats - Formula'!$A158,'Rodda Stats to 17-18'!K$3:K$465)</f>
        <v>0</v>
      </c>
      <c r="L158">
        <f>SUMIF('Rodda Stats to 17-18'!$A$3:$A$465,'Combined Stats - Formula'!$A158,'Rodda Stats to 17-18'!L$3:L$465)</f>
        <v>5</v>
      </c>
      <c r="M158">
        <f>SUMIF('Rodda Stats to 17-18'!$A$3:$A$465,'Combined Stats - Formula'!$A158,'Rodda Stats to 17-18'!M$3:M$465)</f>
        <v>262</v>
      </c>
      <c r="N158">
        <f>SUMIF('Rodda Stats to 17-18'!$A$3:$A$465,'Combined Stats - Formula'!$A158,'Rodda Stats to 17-18'!N$3:N$465)</f>
        <v>0</v>
      </c>
      <c r="O158">
        <f>SUMIF('Rodda Stats to 17-18'!$A$3:$A$465,'Combined Stats - Formula'!$A158,'Rodda Stats to 17-18'!O$3:O$465)</f>
        <v>0</v>
      </c>
      <c r="P158">
        <f t="shared" si="9"/>
        <v>52.4</v>
      </c>
      <c r="Q158">
        <f t="shared" si="10"/>
        <v>0</v>
      </c>
      <c r="R158">
        <f t="shared" si="11"/>
        <v>0</v>
      </c>
      <c r="S158" s="23">
        <f>SUMIF('Rodda Stats to 17-18'!$A$3:$A$465,'Combined Stats - Formula'!$A158,'Rodda Stats to 17-18'!S$3:S$465)</f>
        <v>0</v>
      </c>
      <c r="T158">
        <f>SUMIF('Rodda Stats to 17-18'!$A$3:$A$465,'Combined Stats - Formula'!$A158,'Rodda Stats to 17-18'!T$3:T$465)</f>
        <v>2</v>
      </c>
      <c r="U158">
        <f>SUMIF('Rodda Stats to 17-18'!$A$3:$A$465,'Combined Stats - Formula'!$A158,'Rodda Stats to 17-18'!U$3:U$465)</f>
        <v>0</v>
      </c>
      <c r="V158">
        <f>SUMIF('Rodda Stats to 17-18'!$A$3:$A$465,'Combined Stats - Formula'!$A158,'Rodda Stats to 17-18'!V$3:V$465)</f>
        <v>0</v>
      </c>
    </row>
    <row r="159" spans="1:22" x14ac:dyDescent="0.25">
      <c r="A159" s="20" t="s">
        <v>703</v>
      </c>
      <c r="B159">
        <f>SUMIF('Rodda Stats to 17-18'!$A$3:$A$465,'Combined Stats - Formula'!$A159,'Rodda Stats to 17-18'!B$3:B$465)</f>
        <v>0</v>
      </c>
      <c r="C159">
        <f>SUMIF('Rodda Stats to 17-18'!$A$3:$A$465,'Combined Stats - Formula'!$A159,'Rodda Stats to 17-18'!C$3:C$465)</f>
        <v>35</v>
      </c>
      <c r="D159">
        <f>SUMIF('Rodda Stats to 17-18'!$A$3:$A$465,'Combined Stats - Formula'!$A159,'Rodda Stats to 17-18'!D$3:D$465)</f>
        <v>45</v>
      </c>
      <c r="E159">
        <f>SUMIF('Rodda Stats to 17-18'!$A$3:$A$465,'Combined Stats - Formula'!$A159,'Rodda Stats to 17-18'!E$3:E$465)</f>
        <v>477</v>
      </c>
      <c r="F159">
        <f>SUMIF('Rodda Stats to 17-18'!$A$3:$A$465,'Combined Stats - Formula'!$A159,'Rodda Stats to 17-18'!F$3:F$465)</f>
        <v>6</v>
      </c>
      <c r="G159">
        <f>SUMIF('Rodda Stats to 17-18'!$A$3:$A$465,'Combined Stats - Formula'!$A159,'Rodda Stats to 17-18'!G$3:G$465)</f>
        <v>1</v>
      </c>
      <c r="H159">
        <f>SUMIF('Rodda Stats to 17-18'!$A$3:$A$465,'Combined Stats - Formula'!$A159,'Rodda Stats to 17-18'!H$3:H$465)</f>
        <v>0</v>
      </c>
      <c r="I159" s="23">
        <f>SUMIF('Rodda Stats to 17-18'!$A$3:$A$465,'Combined Stats - Formula'!$A159,'Rodda Stats to 17-18'!I$3:I$465)</f>
        <v>50</v>
      </c>
      <c r="J159">
        <f t="shared" si="8"/>
        <v>12.23</v>
      </c>
      <c r="K159">
        <f>SUMIF('Rodda Stats to 17-18'!$A$3:$A$465,'Combined Stats - Formula'!$A159,'Rodda Stats to 17-18'!K$3:K$465)</f>
        <v>0</v>
      </c>
      <c r="L159">
        <f>SUMIF('Rodda Stats to 17-18'!$A$3:$A$465,'Combined Stats - Formula'!$A159,'Rodda Stats to 17-18'!L$3:L$465)</f>
        <v>75</v>
      </c>
      <c r="M159">
        <f>SUMIF('Rodda Stats to 17-18'!$A$3:$A$465,'Combined Stats - Formula'!$A159,'Rodda Stats to 17-18'!M$3:M$465)</f>
        <v>1208</v>
      </c>
      <c r="N159">
        <f>SUMIF('Rodda Stats to 17-18'!$A$3:$A$465,'Combined Stats - Formula'!$A159,'Rodda Stats to 17-18'!N$3:N$465)</f>
        <v>4</v>
      </c>
      <c r="O159">
        <f>SUMIF('Rodda Stats to 17-18'!$A$3:$A$465,'Combined Stats - Formula'!$A159,'Rodda Stats to 17-18'!O$3:O$465)</f>
        <v>0</v>
      </c>
      <c r="P159">
        <f t="shared" si="9"/>
        <v>16.11</v>
      </c>
      <c r="Q159">
        <f t="shared" si="10"/>
        <v>0</v>
      </c>
      <c r="R159">
        <f t="shared" si="11"/>
        <v>0</v>
      </c>
      <c r="S159" s="23">
        <f>SUMIF('Rodda Stats to 17-18'!$A$3:$A$465,'Combined Stats - Formula'!$A159,'Rodda Stats to 17-18'!S$3:S$465)</f>
        <v>0</v>
      </c>
      <c r="T159">
        <f>SUMIF('Rodda Stats to 17-18'!$A$3:$A$465,'Combined Stats - Formula'!$A159,'Rodda Stats to 17-18'!T$3:T$465)</f>
        <v>17</v>
      </c>
      <c r="U159">
        <f>SUMIF('Rodda Stats to 17-18'!$A$3:$A$465,'Combined Stats - Formula'!$A159,'Rodda Stats to 17-18'!U$3:U$465)</f>
        <v>0</v>
      </c>
      <c r="V159">
        <f>SUMIF('Rodda Stats to 17-18'!$A$3:$A$465,'Combined Stats - Formula'!$A159,'Rodda Stats to 17-18'!V$3:V$465)</f>
        <v>0</v>
      </c>
    </row>
    <row r="160" spans="1:22" x14ac:dyDescent="0.25">
      <c r="A160" s="20" t="s">
        <v>704</v>
      </c>
      <c r="B160">
        <f>SUMIF('Rodda Stats to 17-18'!$A$3:$A$465,'Combined Stats - Formula'!$A160,'Rodda Stats to 17-18'!B$3:B$465)</f>
        <v>0</v>
      </c>
      <c r="C160">
        <f>SUMIF('Rodda Stats to 17-18'!$A$3:$A$465,'Combined Stats - Formula'!$A160,'Rodda Stats to 17-18'!C$3:C$465)</f>
        <v>6</v>
      </c>
      <c r="D160">
        <f>SUMIF('Rodda Stats to 17-18'!$A$3:$A$465,'Combined Stats - Formula'!$A160,'Rodda Stats to 17-18'!D$3:D$465)</f>
        <v>5</v>
      </c>
      <c r="E160">
        <f>SUMIF('Rodda Stats to 17-18'!$A$3:$A$465,'Combined Stats - Formula'!$A160,'Rodda Stats to 17-18'!E$3:E$465)</f>
        <v>34</v>
      </c>
      <c r="F160">
        <f>SUMIF('Rodda Stats to 17-18'!$A$3:$A$465,'Combined Stats - Formula'!$A160,'Rodda Stats to 17-18'!F$3:F$465)</f>
        <v>2</v>
      </c>
      <c r="G160">
        <f>SUMIF('Rodda Stats to 17-18'!$A$3:$A$465,'Combined Stats - Formula'!$A160,'Rodda Stats to 17-18'!G$3:G$465)</f>
        <v>0</v>
      </c>
      <c r="H160">
        <f>SUMIF('Rodda Stats to 17-18'!$A$3:$A$465,'Combined Stats - Formula'!$A160,'Rodda Stats to 17-18'!H$3:H$465)</f>
        <v>0</v>
      </c>
      <c r="I160" s="23">
        <f>SUMIF('Rodda Stats to 17-18'!$A$3:$A$465,'Combined Stats - Formula'!$A160,'Rodda Stats to 17-18'!I$3:I$465)</f>
        <v>18.100000000000001</v>
      </c>
      <c r="J160">
        <f t="shared" si="8"/>
        <v>11.33</v>
      </c>
      <c r="K160">
        <f>SUMIF('Rodda Stats to 17-18'!$A$3:$A$465,'Combined Stats - Formula'!$A160,'Rodda Stats to 17-18'!K$3:K$465)</f>
        <v>0</v>
      </c>
      <c r="L160">
        <f>SUMIF('Rodda Stats to 17-18'!$A$3:$A$465,'Combined Stats - Formula'!$A160,'Rodda Stats to 17-18'!L$3:L$465)</f>
        <v>0</v>
      </c>
      <c r="M160">
        <f>SUMIF('Rodda Stats to 17-18'!$A$3:$A$465,'Combined Stats - Formula'!$A160,'Rodda Stats to 17-18'!M$3:M$465)</f>
        <v>43</v>
      </c>
      <c r="N160">
        <f>SUMIF('Rodda Stats to 17-18'!$A$3:$A$465,'Combined Stats - Formula'!$A160,'Rodda Stats to 17-18'!N$3:N$465)</f>
        <v>0</v>
      </c>
      <c r="O160">
        <f>SUMIF('Rodda Stats to 17-18'!$A$3:$A$465,'Combined Stats - Formula'!$A160,'Rodda Stats to 17-18'!O$3:O$465)</f>
        <v>0</v>
      </c>
      <c r="P160" t="str">
        <f t="shared" si="9"/>
        <v/>
      </c>
      <c r="Q160">
        <f t="shared" si="10"/>
        <v>0</v>
      </c>
      <c r="R160">
        <f t="shared" si="11"/>
        <v>0</v>
      </c>
      <c r="S160" s="23">
        <f>SUMIF('Rodda Stats to 17-18'!$A$3:$A$465,'Combined Stats - Formula'!$A160,'Rodda Stats to 17-18'!S$3:S$465)</f>
        <v>0</v>
      </c>
      <c r="T160">
        <f>SUMIF('Rodda Stats to 17-18'!$A$3:$A$465,'Combined Stats - Formula'!$A160,'Rodda Stats to 17-18'!T$3:T$465)</f>
        <v>1</v>
      </c>
      <c r="U160">
        <f>SUMIF('Rodda Stats to 17-18'!$A$3:$A$465,'Combined Stats - Formula'!$A160,'Rodda Stats to 17-18'!U$3:U$465)</f>
        <v>0</v>
      </c>
      <c r="V160">
        <f>SUMIF('Rodda Stats to 17-18'!$A$3:$A$465,'Combined Stats - Formula'!$A160,'Rodda Stats to 17-18'!V$3:V$465)</f>
        <v>0</v>
      </c>
    </row>
    <row r="161" spans="1:22" x14ac:dyDescent="0.25">
      <c r="A161" s="20" t="s">
        <v>705</v>
      </c>
      <c r="B161">
        <f>SUMIF('Rodda Stats to 17-18'!$A$3:$A$465,'Combined Stats - Formula'!$A161,'Rodda Stats to 17-18'!B$3:B$465)</f>
        <v>0</v>
      </c>
      <c r="C161">
        <f>SUMIF('Rodda Stats to 17-18'!$A$3:$A$465,'Combined Stats - Formula'!$A161,'Rodda Stats to 17-18'!C$3:C$465)</f>
        <v>3</v>
      </c>
      <c r="D161">
        <f>SUMIF('Rodda Stats to 17-18'!$A$3:$A$465,'Combined Stats - Formula'!$A161,'Rodda Stats to 17-18'!D$3:D$465)</f>
        <v>3</v>
      </c>
      <c r="E161">
        <f>SUMIF('Rodda Stats to 17-18'!$A$3:$A$465,'Combined Stats - Formula'!$A161,'Rodda Stats to 17-18'!E$3:E$465)</f>
        <v>14</v>
      </c>
      <c r="F161">
        <f>SUMIF('Rodda Stats to 17-18'!$A$3:$A$465,'Combined Stats - Formula'!$A161,'Rodda Stats to 17-18'!F$3:F$465)</f>
        <v>1</v>
      </c>
      <c r="G161">
        <f>SUMIF('Rodda Stats to 17-18'!$A$3:$A$465,'Combined Stats - Formula'!$A161,'Rodda Stats to 17-18'!G$3:G$465)</f>
        <v>0</v>
      </c>
      <c r="H161">
        <f>SUMIF('Rodda Stats to 17-18'!$A$3:$A$465,'Combined Stats - Formula'!$A161,'Rodda Stats to 17-18'!H$3:H$465)</f>
        <v>0</v>
      </c>
      <c r="I161" s="23">
        <f>SUMIF('Rodda Stats to 17-18'!$A$3:$A$465,'Combined Stats - Formula'!$A161,'Rodda Stats to 17-18'!I$3:I$465)</f>
        <v>10.1</v>
      </c>
      <c r="J161">
        <f t="shared" si="8"/>
        <v>7</v>
      </c>
      <c r="K161">
        <f>SUMIF('Rodda Stats to 17-18'!$A$3:$A$465,'Combined Stats - Formula'!$A161,'Rodda Stats to 17-18'!K$3:K$465)</f>
        <v>0</v>
      </c>
      <c r="L161">
        <f>SUMIF('Rodda Stats to 17-18'!$A$3:$A$465,'Combined Stats - Formula'!$A161,'Rodda Stats to 17-18'!L$3:L$465)</f>
        <v>0</v>
      </c>
      <c r="M161">
        <f>SUMIF('Rodda Stats to 17-18'!$A$3:$A$465,'Combined Stats - Formula'!$A161,'Rodda Stats to 17-18'!M$3:M$465)</f>
        <v>0</v>
      </c>
      <c r="N161">
        <f>SUMIF('Rodda Stats to 17-18'!$A$3:$A$465,'Combined Stats - Formula'!$A161,'Rodda Stats to 17-18'!N$3:N$465)</f>
        <v>0</v>
      </c>
      <c r="O161">
        <f>SUMIF('Rodda Stats to 17-18'!$A$3:$A$465,'Combined Stats - Formula'!$A161,'Rodda Stats to 17-18'!O$3:O$465)</f>
        <v>0</v>
      </c>
      <c r="P161" t="str">
        <f t="shared" si="9"/>
        <v/>
      </c>
      <c r="Q161">
        <f t="shared" si="10"/>
        <v>0</v>
      </c>
      <c r="R161">
        <f t="shared" si="11"/>
        <v>0</v>
      </c>
      <c r="S161" s="23">
        <f>SUMIF('Rodda Stats to 17-18'!$A$3:$A$465,'Combined Stats - Formula'!$A161,'Rodda Stats to 17-18'!S$3:S$465)</f>
        <v>0</v>
      </c>
      <c r="T161">
        <f>SUMIF('Rodda Stats to 17-18'!$A$3:$A$465,'Combined Stats - Formula'!$A161,'Rodda Stats to 17-18'!T$3:T$465)</f>
        <v>2</v>
      </c>
      <c r="U161">
        <f>SUMIF('Rodda Stats to 17-18'!$A$3:$A$465,'Combined Stats - Formula'!$A161,'Rodda Stats to 17-18'!U$3:U$465)</f>
        <v>0</v>
      </c>
      <c r="V161">
        <f>SUMIF('Rodda Stats to 17-18'!$A$3:$A$465,'Combined Stats - Formula'!$A161,'Rodda Stats to 17-18'!V$3:V$465)</f>
        <v>0</v>
      </c>
    </row>
    <row r="162" spans="1:22" x14ac:dyDescent="0.25">
      <c r="A162" s="20" t="s">
        <v>706</v>
      </c>
      <c r="B162">
        <f>SUMIF('Rodda Stats to 17-18'!$A$3:$A$465,'Combined Stats - Formula'!$A162,'Rodda Stats to 17-18'!B$3:B$465)</f>
        <v>0</v>
      </c>
      <c r="C162">
        <f>SUMIF('Rodda Stats to 17-18'!$A$3:$A$465,'Combined Stats - Formula'!$A162,'Rodda Stats to 17-18'!C$3:C$465)</f>
        <v>24</v>
      </c>
      <c r="D162">
        <f>SUMIF('Rodda Stats to 17-18'!$A$3:$A$465,'Combined Stats - Formula'!$A162,'Rodda Stats to 17-18'!D$3:D$465)</f>
        <v>27</v>
      </c>
      <c r="E162">
        <f>SUMIF('Rodda Stats to 17-18'!$A$3:$A$465,'Combined Stats - Formula'!$A162,'Rodda Stats to 17-18'!E$3:E$465)</f>
        <v>382</v>
      </c>
      <c r="F162">
        <f>SUMIF('Rodda Stats to 17-18'!$A$3:$A$465,'Combined Stats - Formula'!$A162,'Rodda Stats to 17-18'!F$3:F$465)</f>
        <v>2</v>
      </c>
      <c r="G162">
        <f>SUMIF('Rodda Stats to 17-18'!$A$3:$A$465,'Combined Stats - Formula'!$A162,'Rodda Stats to 17-18'!G$3:G$465)</f>
        <v>0</v>
      </c>
      <c r="H162">
        <f>SUMIF('Rodda Stats to 17-18'!$A$3:$A$465,'Combined Stats - Formula'!$A162,'Rodda Stats to 17-18'!H$3:H$465)</f>
        <v>0</v>
      </c>
      <c r="I162" s="23">
        <f>SUMIF('Rodda Stats to 17-18'!$A$3:$A$465,'Combined Stats - Formula'!$A162,'Rodda Stats to 17-18'!I$3:I$465)</f>
        <v>42</v>
      </c>
      <c r="J162">
        <f t="shared" si="8"/>
        <v>15.28</v>
      </c>
      <c r="K162">
        <f>SUMIF('Rodda Stats to 17-18'!$A$3:$A$465,'Combined Stats - Formula'!$A162,'Rodda Stats to 17-18'!K$3:K$465)</f>
        <v>0</v>
      </c>
      <c r="L162">
        <f>SUMIF('Rodda Stats to 17-18'!$A$3:$A$465,'Combined Stats - Formula'!$A162,'Rodda Stats to 17-18'!L$3:L$465)</f>
        <v>26</v>
      </c>
      <c r="M162">
        <f>SUMIF('Rodda Stats to 17-18'!$A$3:$A$465,'Combined Stats - Formula'!$A162,'Rodda Stats to 17-18'!M$3:M$465)</f>
        <v>662</v>
      </c>
      <c r="N162">
        <f>SUMIF('Rodda Stats to 17-18'!$A$3:$A$465,'Combined Stats - Formula'!$A162,'Rodda Stats to 17-18'!N$3:N$465)</f>
        <v>0</v>
      </c>
      <c r="O162">
        <f>SUMIF('Rodda Stats to 17-18'!$A$3:$A$465,'Combined Stats - Formula'!$A162,'Rodda Stats to 17-18'!O$3:O$465)</f>
        <v>0</v>
      </c>
      <c r="P162">
        <f t="shared" si="9"/>
        <v>25.46</v>
      </c>
      <c r="Q162">
        <f t="shared" si="10"/>
        <v>0</v>
      </c>
      <c r="R162">
        <f t="shared" si="11"/>
        <v>0</v>
      </c>
      <c r="S162" s="23">
        <f>SUMIF('Rodda Stats to 17-18'!$A$3:$A$465,'Combined Stats - Formula'!$A162,'Rodda Stats to 17-18'!S$3:S$465)</f>
        <v>0</v>
      </c>
      <c r="T162">
        <f>SUMIF('Rodda Stats to 17-18'!$A$3:$A$465,'Combined Stats - Formula'!$A162,'Rodda Stats to 17-18'!T$3:T$465)</f>
        <v>14</v>
      </c>
      <c r="U162">
        <f>SUMIF('Rodda Stats to 17-18'!$A$3:$A$465,'Combined Stats - Formula'!$A162,'Rodda Stats to 17-18'!U$3:U$465)</f>
        <v>0</v>
      </c>
      <c r="V162">
        <f>SUMIF('Rodda Stats to 17-18'!$A$3:$A$465,'Combined Stats - Formula'!$A162,'Rodda Stats to 17-18'!V$3:V$465)</f>
        <v>0</v>
      </c>
    </row>
    <row r="163" spans="1:22" x14ac:dyDescent="0.25">
      <c r="A163" s="20" t="s">
        <v>707</v>
      </c>
      <c r="B163">
        <f>SUMIF('Rodda Stats to 17-18'!$A$3:$A$465,'Combined Stats - Formula'!$A163,'Rodda Stats to 17-18'!B$3:B$465)</f>
        <v>0</v>
      </c>
      <c r="C163">
        <f>SUMIF('Rodda Stats to 17-18'!$A$3:$A$465,'Combined Stats - Formula'!$A163,'Rodda Stats to 17-18'!C$3:C$465)</f>
        <v>61</v>
      </c>
      <c r="D163">
        <f>SUMIF('Rodda Stats to 17-18'!$A$3:$A$465,'Combined Stats - Formula'!$A163,'Rodda Stats to 17-18'!D$3:D$465)</f>
        <v>68</v>
      </c>
      <c r="E163">
        <f>SUMIF('Rodda Stats to 17-18'!$A$3:$A$465,'Combined Stats - Formula'!$A163,'Rodda Stats to 17-18'!E$3:E$465)</f>
        <v>979</v>
      </c>
      <c r="F163">
        <f>SUMIF('Rodda Stats to 17-18'!$A$3:$A$465,'Combined Stats - Formula'!$A163,'Rodda Stats to 17-18'!F$3:F$465)</f>
        <v>11</v>
      </c>
      <c r="G163">
        <f>SUMIF('Rodda Stats to 17-18'!$A$3:$A$465,'Combined Stats - Formula'!$A163,'Rodda Stats to 17-18'!G$3:G$465)</f>
        <v>2</v>
      </c>
      <c r="H163">
        <f>SUMIF('Rodda Stats to 17-18'!$A$3:$A$465,'Combined Stats - Formula'!$A163,'Rodda Stats to 17-18'!H$3:H$465)</f>
        <v>1</v>
      </c>
      <c r="I163" s="23">
        <f>SUMIF('Rodda Stats to 17-18'!$A$3:$A$465,'Combined Stats - Formula'!$A163,'Rodda Stats to 17-18'!I$3:I$465)</f>
        <v>107.1</v>
      </c>
      <c r="J163">
        <f t="shared" si="8"/>
        <v>17.18</v>
      </c>
      <c r="K163">
        <f>SUMIF('Rodda Stats to 17-18'!$A$3:$A$465,'Combined Stats - Formula'!$A163,'Rodda Stats to 17-18'!K$3:K$465)</f>
        <v>0</v>
      </c>
      <c r="L163">
        <f>SUMIF('Rodda Stats to 17-18'!$A$3:$A$465,'Combined Stats - Formula'!$A163,'Rodda Stats to 17-18'!L$3:L$465)</f>
        <v>40</v>
      </c>
      <c r="M163">
        <f>SUMIF('Rodda Stats to 17-18'!$A$3:$A$465,'Combined Stats - Formula'!$A163,'Rodda Stats to 17-18'!M$3:M$465)</f>
        <v>593</v>
      </c>
      <c r="N163">
        <f>SUMIF('Rodda Stats to 17-18'!$A$3:$A$465,'Combined Stats - Formula'!$A163,'Rodda Stats to 17-18'!N$3:N$465)</f>
        <v>0</v>
      </c>
      <c r="O163">
        <f>SUMIF('Rodda Stats to 17-18'!$A$3:$A$465,'Combined Stats - Formula'!$A163,'Rodda Stats to 17-18'!O$3:O$465)</f>
        <v>0</v>
      </c>
      <c r="P163">
        <f t="shared" si="9"/>
        <v>14.83</v>
      </c>
      <c r="Q163">
        <f t="shared" si="10"/>
        <v>0</v>
      </c>
      <c r="R163">
        <f t="shared" si="11"/>
        <v>0</v>
      </c>
      <c r="S163" s="23">
        <f>SUMIF('Rodda Stats to 17-18'!$A$3:$A$465,'Combined Stats - Formula'!$A163,'Rodda Stats to 17-18'!S$3:S$465)</f>
        <v>0</v>
      </c>
      <c r="T163">
        <f>SUMIF('Rodda Stats to 17-18'!$A$3:$A$465,'Combined Stats - Formula'!$A163,'Rodda Stats to 17-18'!T$3:T$465)</f>
        <v>17</v>
      </c>
      <c r="U163">
        <f>SUMIF('Rodda Stats to 17-18'!$A$3:$A$465,'Combined Stats - Formula'!$A163,'Rodda Stats to 17-18'!U$3:U$465)</f>
        <v>0</v>
      </c>
      <c r="V163">
        <f>SUMIF('Rodda Stats to 17-18'!$A$3:$A$465,'Combined Stats - Formula'!$A163,'Rodda Stats to 17-18'!V$3:V$465)</f>
        <v>0</v>
      </c>
    </row>
    <row r="164" spans="1:22" x14ac:dyDescent="0.25">
      <c r="A164" s="20" t="s">
        <v>708</v>
      </c>
      <c r="B164">
        <f>SUMIF('Rodda Stats to 17-18'!$A$3:$A$465,'Combined Stats - Formula'!$A164,'Rodda Stats to 17-18'!B$3:B$465)</f>
        <v>0</v>
      </c>
      <c r="C164">
        <f>SUMIF('Rodda Stats to 17-18'!$A$3:$A$465,'Combined Stats - Formula'!$A164,'Rodda Stats to 17-18'!C$3:C$465)</f>
        <v>24</v>
      </c>
      <c r="D164">
        <f>SUMIF('Rodda Stats to 17-18'!$A$3:$A$465,'Combined Stats - Formula'!$A164,'Rodda Stats to 17-18'!D$3:D$465)</f>
        <v>17</v>
      </c>
      <c r="E164">
        <f>SUMIF('Rodda Stats to 17-18'!$A$3:$A$465,'Combined Stats - Formula'!$A164,'Rodda Stats to 17-18'!E$3:E$465)</f>
        <v>88</v>
      </c>
      <c r="F164">
        <f>SUMIF('Rodda Stats to 17-18'!$A$3:$A$465,'Combined Stats - Formula'!$A164,'Rodda Stats to 17-18'!F$3:F$465)</f>
        <v>9</v>
      </c>
      <c r="G164">
        <f>SUMIF('Rodda Stats to 17-18'!$A$3:$A$465,'Combined Stats - Formula'!$A164,'Rodda Stats to 17-18'!G$3:G$465)</f>
        <v>0</v>
      </c>
      <c r="H164">
        <f>SUMIF('Rodda Stats to 17-18'!$A$3:$A$465,'Combined Stats - Formula'!$A164,'Rodda Stats to 17-18'!H$3:H$465)</f>
        <v>0</v>
      </c>
      <c r="I164" s="23">
        <f>SUMIF('Rodda Stats to 17-18'!$A$3:$A$465,'Combined Stats - Formula'!$A164,'Rodda Stats to 17-18'!I$3:I$465)</f>
        <v>26.1</v>
      </c>
      <c r="J164">
        <f t="shared" si="8"/>
        <v>11</v>
      </c>
      <c r="K164">
        <f>SUMIF('Rodda Stats to 17-18'!$A$3:$A$465,'Combined Stats - Formula'!$A164,'Rodda Stats to 17-18'!K$3:K$465)</f>
        <v>0</v>
      </c>
      <c r="L164">
        <f>SUMIF('Rodda Stats to 17-18'!$A$3:$A$465,'Combined Stats - Formula'!$A164,'Rodda Stats to 17-18'!L$3:L$465)</f>
        <v>42</v>
      </c>
      <c r="M164">
        <f>SUMIF('Rodda Stats to 17-18'!$A$3:$A$465,'Combined Stats - Formula'!$A164,'Rodda Stats to 17-18'!M$3:M$465)</f>
        <v>550</v>
      </c>
      <c r="N164">
        <f>SUMIF('Rodda Stats to 17-18'!$A$3:$A$465,'Combined Stats - Formula'!$A164,'Rodda Stats to 17-18'!N$3:N$465)</f>
        <v>1</v>
      </c>
      <c r="O164">
        <f>SUMIF('Rodda Stats to 17-18'!$A$3:$A$465,'Combined Stats - Formula'!$A164,'Rodda Stats to 17-18'!O$3:O$465)</f>
        <v>0</v>
      </c>
      <c r="P164">
        <f t="shared" si="9"/>
        <v>13.1</v>
      </c>
      <c r="Q164">
        <f t="shared" si="10"/>
        <v>0</v>
      </c>
      <c r="R164">
        <f t="shared" si="11"/>
        <v>0</v>
      </c>
      <c r="S164" s="23">
        <f>SUMIF('Rodda Stats to 17-18'!$A$3:$A$465,'Combined Stats - Formula'!$A164,'Rodda Stats to 17-18'!S$3:S$465)</f>
        <v>0</v>
      </c>
      <c r="T164">
        <f>SUMIF('Rodda Stats to 17-18'!$A$3:$A$465,'Combined Stats - Formula'!$A164,'Rodda Stats to 17-18'!T$3:T$465)</f>
        <v>10</v>
      </c>
      <c r="U164">
        <f>SUMIF('Rodda Stats to 17-18'!$A$3:$A$465,'Combined Stats - Formula'!$A164,'Rodda Stats to 17-18'!U$3:U$465)</f>
        <v>0</v>
      </c>
      <c r="V164">
        <f>SUMIF('Rodda Stats to 17-18'!$A$3:$A$465,'Combined Stats - Formula'!$A164,'Rodda Stats to 17-18'!V$3:V$465)</f>
        <v>0</v>
      </c>
    </row>
    <row r="165" spans="1:22" x14ac:dyDescent="0.25">
      <c r="A165" s="20" t="s">
        <v>709</v>
      </c>
      <c r="B165">
        <f>SUMIF('Rodda Stats to 17-18'!$A$3:$A$465,'Combined Stats - Formula'!$A165,'Rodda Stats to 17-18'!B$3:B$465)</f>
        <v>0</v>
      </c>
      <c r="C165">
        <f>SUMIF('Rodda Stats to 17-18'!$A$3:$A$465,'Combined Stats - Formula'!$A165,'Rodda Stats to 17-18'!C$3:C$465)</f>
        <v>183</v>
      </c>
      <c r="D165">
        <f>SUMIF('Rodda Stats to 17-18'!$A$3:$A$465,'Combined Stats - Formula'!$A165,'Rodda Stats to 17-18'!D$3:D$465)</f>
        <v>149</v>
      </c>
      <c r="E165">
        <f>SUMIF('Rodda Stats to 17-18'!$A$3:$A$465,'Combined Stats - Formula'!$A165,'Rodda Stats to 17-18'!E$3:E$465)</f>
        <v>1235</v>
      </c>
      <c r="F165">
        <f>SUMIF('Rodda Stats to 17-18'!$A$3:$A$465,'Combined Stats - Formula'!$A165,'Rodda Stats to 17-18'!F$3:F$465)</f>
        <v>40</v>
      </c>
      <c r="G165">
        <f>SUMIF('Rodda Stats to 17-18'!$A$3:$A$465,'Combined Stats - Formula'!$A165,'Rodda Stats to 17-18'!G$3:G$465)</f>
        <v>2</v>
      </c>
      <c r="H165">
        <f>SUMIF('Rodda Stats to 17-18'!$A$3:$A$465,'Combined Stats - Formula'!$A165,'Rodda Stats to 17-18'!H$3:H$465)</f>
        <v>0</v>
      </c>
      <c r="I165" s="23">
        <f>SUMIF('Rodda Stats to 17-18'!$A$3:$A$465,'Combined Stats - Formula'!$A165,'Rodda Stats to 17-18'!I$3:I$465)</f>
        <v>89</v>
      </c>
      <c r="J165">
        <f t="shared" si="8"/>
        <v>11.33</v>
      </c>
      <c r="K165">
        <f>SUMIF('Rodda Stats to 17-18'!$A$3:$A$465,'Combined Stats - Formula'!$A165,'Rodda Stats to 17-18'!K$3:K$465)</f>
        <v>0</v>
      </c>
      <c r="L165">
        <f>SUMIF('Rodda Stats to 17-18'!$A$3:$A$465,'Combined Stats - Formula'!$A165,'Rodda Stats to 17-18'!L$3:L$465)</f>
        <v>406</v>
      </c>
      <c r="M165">
        <f>SUMIF('Rodda Stats to 17-18'!$A$3:$A$465,'Combined Stats - Formula'!$A165,'Rodda Stats to 17-18'!M$3:M$465)</f>
        <v>6789</v>
      </c>
      <c r="N165">
        <f>SUMIF('Rodda Stats to 17-18'!$A$3:$A$465,'Combined Stats - Formula'!$A165,'Rodda Stats to 17-18'!N$3:N$465)</f>
        <v>16</v>
      </c>
      <c r="O165">
        <f>SUMIF('Rodda Stats to 17-18'!$A$3:$A$465,'Combined Stats - Formula'!$A165,'Rodda Stats to 17-18'!O$3:O$465)</f>
        <v>0</v>
      </c>
      <c r="P165">
        <f t="shared" si="9"/>
        <v>16.72</v>
      </c>
      <c r="Q165">
        <f t="shared" si="10"/>
        <v>0</v>
      </c>
      <c r="R165">
        <f t="shared" si="11"/>
        <v>0</v>
      </c>
      <c r="S165" s="23">
        <f>SUMIF('Rodda Stats to 17-18'!$A$3:$A$465,'Combined Stats - Formula'!$A165,'Rodda Stats to 17-18'!S$3:S$465)</f>
        <v>0</v>
      </c>
      <c r="T165">
        <f>SUMIF('Rodda Stats to 17-18'!$A$3:$A$465,'Combined Stats - Formula'!$A165,'Rodda Stats to 17-18'!T$3:T$465)</f>
        <v>68</v>
      </c>
      <c r="U165">
        <f>SUMIF('Rodda Stats to 17-18'!$A$3:$A$465,'Combined Stats - Formula'!$A165,'Rodda Stats to 17-18'!U$3:U$465)</f>
        <v>0</v>
      </c>
      <c r="V165">
        <f>SUMIF('Rodda Stats to 17-18'!$A$3:$A$465,'Combined Stats - Formula'!$A165,'Rodda Stats to 17-18'!V$3:V$465)</f>
        <v>0</v>
      </c>
    </row>
    <row r="166" spans="1:22" x14ac:dyDescent="0.25">
      <c r="A166" s="20" t="s">
        <v>710</v>
      </c>
      <c r="B166">
        <f>SUMIF('Rodda Stats to 17-18'!$A$3:$A$465,'Combined Stats - Formula'!$A166,'Rodda Stats to 17-18'!B$3:B$465)</f>
        <v>0</v>
      </c>
      <c r="C166">
        <f>SUMIF('Rodda Stats to 17-18'!$A$3:$A$465,'Combined Stats - Formula'!$A166,'Rodda Stats to 17-18'!C$3:C$465)</f>
        <v>1</v>
      </c>
      <c r="D166">
        <f>SUMIF('Rodda Stats to 17-18'!$A$3:$A$465,'Combined Stats - Formula'!$A166,'Rodda Stats to 17-18'!D$3:D$465)</f>
        <v>2</v>
      </c>
      <c r="E166">
        <f>SUMIF('Rodda Stats to 17-18'!$A$3:$A$465,'Combined Stats - Formula'!$A166,'Rodda Stats to 17-18'!E$3:E$465)</f>
        <v>24</v>
      </c>
      <c r="F166">
        <f>SUMIF('Rodda Stats to 17-18'!$A$3:$A$465,'Combined Stats - Formula'!$A166,'Rodda Stats to 17-18'!F$3:F$465)</f>
        <v>0</v>
      </c>
      <c r="G166">
        <f>SUMIF('Rodda Stats to 17-18'!$A$3:$A$465,'Combined Stats - Formula'!$A166,'Rodda Stats to 17-18'!G$3:G$465)</f>
        <v>0</v>
      </c>
      <c r="H166">
        <f>SUMIF('Rodda Stats to 17-18'!$A$3:$A$465,'Combined Stats - Formula'!$A166,'Rodda Stats to 17-18'!H$3:H$465)</f>
        <v>0</v>
      </c>
      <c r="I166" s="23">
        <f>SUMIF('Rodda Stats to 17-18'!$A$3:$A$465,'Combined Stats - Formula'!$A166,'Rodda Stats to 17-18'!I$3:I$465)</f>
        <v>14</v>
      </c>
      <c r="J166">
        <f t="shared" si="8"/>
        <v>12</v>
      </c>
      <c r="K166">
        <f>SUMIF('Rodda Stats to 17-18'!$A$3:$A$465,'Combined Stats - Formula'!$A166,'Rodda Stats to 17-18'!K$3:K$465)</f>
        <v>0</v>
      </c>
      <c r="L166">
        <f>SUMIF('Rodda Stats to 17-18'!$A$3:$A$465,'Combined Stats - Formula'!$A166,'Rodda Stats to 17-18'!L$3:L$465)</f>
        <v>0</v>
      </c>
      <c r="M166">
        <f>SUMIF('Rodda Stats to 17-18'!$A$3:$A$465,'Combined Stats - Formula'!$A166,'Rodda Stats to 17-18'!M$3:M$465)</f>
        <v>0</v>
      </c>
      <c r="N166">
        <f>SUMIF('Rodda Stats to 17-18'!$A$3:$A$465,'Combined Stats - Formula'!$A166,'Rodda Stats to 17-18'!N$3:N$465)</f>
        <v>0</v>
      </c>
      <c r="O166">
        <f>SUMIF('Rodda Stats to 17-18'!$A$3:$A$465,'Combined Stats - Formula'!$A166,'Rodda Stats to 17-18'!O$3:O$465)</f>
        <v>0</v>
      </c>
      <c r="P166" t="str">
        <f t="shared" si="9"/>
        <v/>
      </c>
      <c r="Q166">
        <f t="shared" si="10"/>
        <v>0</v>
      </c>
      <c r="R166">
        <f t="shared" si="11"/>
        <v>0</v>
      </c>
      <c r="S166" s="23">
        <f>SUMIF('Rodda Stats to 17-18'!$A$3:$A$465,'Combined Stats - Formula'!$A166,'Rodda Stats to 17-18'!S$3:S$465)</f>
        <v>0</v>
      </c>
      <c r="T166">
        <f>SUMIF('Rodda Stats to 17-18'!$A$3:$A$465,'Combined Stats - Formula'!$A166,'Rodda Stats to 17-18'!T$3:T$465)</f>
        <v>1</v>
      </c>
      <c r="U166">
        <f>SUMIF('Rodda Stats to 17-18'!$A$3:$A$465,'Combined Stats - Formula'!$A166,'Rodda Stats to 17-18'!U$3:U$465)</f>
        <v>0</v>
      </c>
      <c r="V166">
        <f>SUMIF('Rodda Stats to 17-18'!$A$3:$A$465,'Combined Stats - Formula'!$A166,'Rodda Stats to 17-18'!V$3:V$465)</f>
        <v>0</v>
      </c>
    </row>
    <row r="167" spans="1:22" x14ac:dyDescent="0.25">
      <c r="A167" s="20" t="s">
        <v>711</v>
      </c>
      <c r="B167">
        <f>SUMIF('Rodda Stats to 17-18'!$A$3:$A$465,'Combined Stats - Formula'!$A167,'Rodda Stats to 17-18'!B$3:B$465)</f>
        <v>0</v>
      </c>
      <c r="C167">
        <f>SUMIF('Rodda Stats to 17-18'!$A$3:$A$465,'Combined Stats - Formula'!$A167,'Rodda Stats to 17-18'!C$3:C$465)</f>
        <v>1</v>
      </c>
      <c r="D167">
        <f>SUMIF('Rodda Stats to 17-18'!$A$3:$A$465,'Combined Stats - Formula'!$A167,'Rodda Stats to 17-18'!D$3:D$465)</f>
        <v>0</v>
      </c>
      <c r="E167">
        <f>SUMIF('Rodda Stats to 17-18'!$A$3:$A$465,'Combined Stats - Formula'!$A167,'Rodda Stats to 17-18'!E$3:E$465)</f>
        <v>0</v>
      </c>
      <c r="F167">
        <f>SUMIF('Rodda Stats to 17-18'!$A$3:$A$465,'Combined Stats - Formula'!$A167,'Rodda Stats to 17-18'!F$3:F$465)</f>
        <v>0</v>
      </c>
      <c r="G167">
        <f>SUMIF('Rodda Stats to 17-18'!$A$3:$A$465,'Combined Stats - Formula'!$A167,'Rodda Stats to 17-18'!G$3:G$465)</f>
        <v>0</v>
      </c>
      <c r="H167">
        <f>SUMIF('Rodda Stats to 17-18'!$A$3:$A$465,'Combined Stats - Formula'!$A167,'Rodda Stats to 17-18'!H$3:H$465)</f>
        <v>0</v>
      </c>
      <c r="I167" s="23">
        <f>SUMIF('Rodda Stats to 17-18'!$A$3:$A$465,'Combined Stats - Formula'!$A167,'Rodda Stats to 17-18'!I$3:I$465)</f>
        <v>0</v>
      </c>
      <c r="J167" t="e">
        <f t="shared" si="8"/>
        <v>#DIV/0!</v>
      </c>
      <c r="K167">
        <f>SUMIF('Rodda Stats to 17-18'!$A$3:$A$465,'Combined Stats - Formula'!$A167,'Rodda Stats to 17-18'!K$3:K$465)</f>
        <v>0</v>
      </c>
      <c r="L167">
        <f>SUMIF('Rodda Stats to 17-18'!$A$3:$A$465,'Combined Stats - Formula'!$A167,'Rodda Stats to 17-18'!L$3:L$465)</f>
        <v>1</v>
      </c>
      <c r="M167">
        <f>SUMIF('Rodda Stats to 17-18'!$A$3:$A$465,'Combined Stats - Formula'!$A167,'Rodda Stats to 17-18'!M$3:M$465)</f>
        <v>27</v>
      </c>
      <c r="N167">
        <f>SUMIF('Rodda Stats to 17-18'!$A$3:$A$465,'Combined Stats - Formula'!$A167,'Rodda Stats to 17-18'!N$3:N$465)</f>
        <v>0</v>
      </c>
      <c r="O167">
        <f>SUMIF('Rodda Stats to 17-18'!$A$3:$A$465,'Combined Stats - Formula'!$A167,'Rodda Stats to 17-18'!O$3:O$465)</f>
        <v>0</v>
      </c>
      <c r="P167">
        <f t="shared" si="9"/>
        <v>27</v>
      </c>
      <c r="Q167">
        <f t="shared" si="10"/>
        <v>0</v>
      </c>
      <c r="R167">
        <f t="shared" si="11"/>
        <v>0</v>
      </c>
      <c r="S167" s="23">
        <f>SUMIF('Rodda Stats to 17-18'!$A$3:$A$465,'Combined Stats - Formula'!$A167,'Rodda Stats to 17-18'!S$3:S$465)</f>
        <v>0</v>
      </c>
      <c r="T167">
        <f>SUMIF('Rodda Stats to 17-18'!$A$3:$A$465,'Combined Stats - Formula'!$A167,'Rodda Stats to 17-18'!T$3:T$465)</f>
        <v>2</v>
      </c>
      <c r="U167">
        <f>SUMIF('Rodda Stats to 17-18'!$A$3:$A$465,'Combined Stats - Formula'!$A167,'Rodda Stats to 17-18'!U$3:U$465)</f>
        <v>0</v>
      </c>
      <c r="V167">
        <f>SUMIF('Rodda Stats to 17-18'!$A$3:$A$465,'Combined Stats - Formula'!$A167,'Rodda Stats to 17-18'!V$3:V$465)</f>
        <v>0</v>
      </c>
    </row>
    <row r="168" spans="1:22" x14ac:dyDescent="0.25">
      <c r="A168" s="20" t="s">
        <v>712</v>
      </c>
      <c r="B168">
        <f>SUMIF('Rodda Stats to 17-18'!$A$3:$A$465,'Combined Stats - Formula'!$A168,'Rodda Stats to 17-18'!B$3:B$465)</f>
        <v>0</v>
      </c>
      <c r="C168">
        <f>SUMIF('Rodda Stats to 17-18'!$A$3:$A$465,'Combined Stats - Formula'!$A168,'Rodda Stats to 17-18'!C$3:C$465)</f>
        <v>8</v>
      </c>
      <c r="D168">
        <f>SUMIF('Rodda Stats to 17-18'!$A$3:$A$465,'Combined Stats - Formula'!$A168,'Rodda Stats to 17-18'!D$3:D$465)</f>
        <v>7</v>
      </c>
      <c r="E168">
        <f>SUMIF('Rodda Stats to 17-18'!$A$3:$A$465,'Combined Stats - Formula'!$A168,'Rodda Stats to 17-18'!E$3:E$465)</f>
        <v>94</v>
      </c>
      <c r="F168">
        <f>SUMIF('Rodda Stats to 17-18'!$A$3:$A$465,'Combined Stats - Formula'!$A168,'Rodda Stats to 17-18'!F$3:F$465)</f>
        <v>1</v>
      </c>
      <c r="G168">
        <f>SUMIF('Rodda Stats to 17-18'!$A$3:$A$465,'Combined Stats - Formula'!$A168,'Rodda Stats to 17-18'!G$3:G$465)</f>
        <v>0</v>
      </c>
      <c r="H168">
        <f>SUMIF('Rodda Stats to 17-18'!$A$3:$A$465,'Combined Stats - Formula'!$A168,'Rodda Stats to 17-18'!H$3:H$465)</f>
        <v>0</v>
      </c>
      <c r="I168" s="23">
        <f>SUMIF('Rodda Stats to 17-18'!$A$3:$A$465,'Combined Stats - Formula'!$A168,'Rodda Stats to 17-18'!I$3:I$465)</f>
        <v>28</v>
      </c>
      <c r="J168">
        <f t="shared" si="8"/>
        <v>15.67</v>
      </c>
      <c r="K168">
        <f>SUMIF('Rodda Stats to 17-18'!$A$3:$A$465,'Combined Stats - Formula'!$A168,'Rodda Stats to 17-18'!K$3:K$465)</f>
        <v>0</v>
      </c>
      <c r="L168">
        <f>SUMIF('Rodda Stats to 17-18'!$A$3:$A$465,'Combined Stats - Formula'!$A168,'Rodda Stats to 17-18'!L$3:L$465)</f>
        <v>7</v>
      </c>
      <c r="M168">
        <f>SUMIF('Rodda Stats to 17-18'!$A$3:$A$465,'Combined Stats - Formula'!$A168,'Rodda Stats to 17-18'!M$3:M$465)</f>
        <v>167</v>
      </c>
      <c r="N168">
        <f>SUMIF('Rodda Stats to 17-18'!$A$3:$A$465,'Combined Stats - Formula'!$A168,'Rodda Stats to 17-18'!N$3:N$465)</f>
        <v>0</v>
      </c>
      <c r="O168">
        <f>SUMIF('Rodda Stats to 17-18'!$A$3:$A$465,'Combined Stats - Formula'!$A168,'Rodda Stats to 17-18'!O$3:O$465)</f>
        <v>0</v>
      </c>
      <c r="P168">
        <f t="shared" si="9"/>
        <v>23.86</v>
      </c>
      <c r="Q168">
        <f t="shared" si="10"/>
        <v>0</v>
      </c>
      <c r="R168">
        <f t="shared" si="11"/>
        <v>0</v>
      </c>
      <c r="S168" s="23">
        <f>SUMIF('Rodda Stats to 17-18'!$A$3:$A$465,'Combined Stats - Formula'!$A168,'Rodda Stats to 17-18'!S$3:S$465)</f>
        <v>0</v>
      </c>
      <c r="T168">
        <f>SUMIF('Rodda Stats to 17-18'!$A$3:$A$465,'Combined Stats - Formula'!$A168,'Rodda Stats to 17-18'!T$3:T$465)</f>
        <v>2</v>
      </c>
      <c r="U168">
        <f>SUMIF('Rodda Stats to 17-18'!$A$3:$A$465,'Combined Stats - Formula'!$A168,'Rodda Stats to 17-18'!U$3:U$465)</f>
        <v>0</v>
      </c>
      <c r="V168">
        <f>SUMIF('Rodda Stats to 17-18'!$A$3:$A$465,'Combined Stats - Formula'!$A168,'Rodda Stats to 17-18'!V$3:V$465)</f>
        <v>0</v>
      </c>
    </row>
    <row r="169" spans="1:22" x14ac:dyDescent="0.25">
      <c r="A169" s="20" t="s">
        <v>481</v>
      </c>
      <c r="B169">
        <f>SUMIF('Rodda Stats to 17-18'!$A$3:$A$465,'Combined Stats - Formula'!$A169,'Rodda Stats to 17-18'!B$3:B$465)</f>
        <v>1</v>
      </c>
      <c r="C169">
        <f>SUMIF('Rodda Stats to 17-18'!$A$3:$A$465,'Combined Stats - Formula'!$A169,'Rodda Stats to 17-18'!C$3:C$465)</f>
        <v>10</v>
      </c>
      <c r="D169">
        <f>SUMIF('Rodda Stats to 17-18'!$A$3:$A$465,'Combined Stats - Formula'!$A169,'Rodda Stats to 17-18'!D$3:D$465)</f>
        <v>10</v>
      </c>
      <c r="E169">
        <f>SUMIF('Rodda Stats to 17-18'!$A$3:$A$465,'Combined Stats - Formula'!$A169,'Rodda Stats to 17-18'!E$3:E$465)</f>
        <v>192</v>
      </c>
      <c r="F169">
        <f>SUMIF('Rodda Stats to 17-18'!$A$3:$A$465,'Combined Stats - Formula'!$A169,'Rodda Stats to 17-18'!F$3:F$465)</f>
        <v>1</v>
      </c>
      <c r="G169">
        <f>SUMIF('Rodda Stats to 17-18'!$A$3:$A$465,'Combined Stats - Formula'!$A169,'Rodda Stats to 17-18'!G$3:G$465)</f>
        <v>0</v>
      </c>
      <c r="H169">
        <f>SUMIF('Rodda Stats to 17-18'!$A$3:$A$465,'Combined Stats - Formula'!$A169,'Rodda Stats to 17-18'!H$3:H$465)</f>
        <v>0</v>
      </c>
      <c r="I169" s="23">
        <f>SUMIF('Rodda Stats to 17-18'!$A$3:$A$465,'Combined Stats - Formula'!$A169,'Rodda Stats to 17-18'!I$3:I$465)</f>
        <v>4</v>
      </c>
      <c r="J169">
        <f t="shared" si="8"/>
        <v>21.33</v>
      </c>
      <c r="K169">
        <f>SUMIF('Rodda Stats to 17-18'!$A$3:$A$465,'Combined Stats - Formula'!$A169,'Rodda Stats to 17-18'!K$3:K$465)</f>
        <v>0</v>
      </c>
      <c r="L169">
        <f>SUMIF('Rodda Stats to 17-18'!$A$3:$A$465,'Combined Stats - Formula'!$A169,'Rodda Stats to 17-18'!L$3:L$465)</f>
        <v>0</v>
      </c>
      <c r="M169">
        <f>SUMIF('Rodda Stats to 17-18'!$A$3:$A$465,'Combined Stats - Formula'!$A169,'Rodda Stats to 17-18'!M$3:M$465)</f>
        <v>0</v>
      </c>
      <c r="N169">
        <f>SUMIF('Rodda Stats to 17-18'!$A$3:$A$465,'Combined Stats - Formula'!$A169,'Rodda Stats to 17-18'!N$3:N$465)</f>
        <v>0</v>
      </c>
      <c r="O169">
        <f>SUMIF('Rodda Stats to 17-18'!$A$3:$A$465,'Combined Stats - Formula'!$A169,'Rodda Stats to 17-18'!O$3:O$465)</f>
        <v>0</v>
      </c>
      <c r="P169" t="str">
        <f t="shared" si="9"/>
        <v/>
      </c>
      <c r="Q169">
        <f t="shared" si="10"/>
        <v>0</v>
      </c>
      <c r="R169">
        <f t="shared" si="11"/>
        <v>0</v>
      </c>
      <c r="S169" s="23">
        <f>SUMIF('Rodda Stats to 17-18'!$A$3:$A$465,'Combined Stats - Formula'!$A169,'Rodda Stats to 17-18'!S$3:S$465)</f>
        <v>0</v>
      </c>
      <c r="T169">
        <f>SUMIF('Rodda Stats to 17-18'!$A$3:$A$465,'Combined Stats - Formula'!$A169,'Rodda Stats to 17-18'!T$3:T$465)</f>
        <v>2</v>
      </c>
      <c r="U169">
        <f>SUMIF('Rodda Stats to 17-18'!$A$3:$A$465,'Combined Stats - Formula'!$A169,'Rodda Stats to 17-18'!U$3:U$465)</f>
        <v>0</v>
      </c>
      <c r="V169">
        <f>SUMIF('Rodda Stats to 17-18'!$A$3:$A$465,'Combined Stats - Formula'!$A169,'Rodda Stats to 17-18'!V$3:V$465)</f>
        <v>0</v>
      </c>
    </row>
    <row r="170" spans="1:22" x14ac:dyDescent="0.25">
      <c r="A170" s="20" t="s">
        <v>713</v>
      </c>
      <c r="B170">
        <f>SUMIF('Rodda Stats to 17-18'!$A$3:$A$465,'Combined Stats - Formula'!$A170,'Rodda Stats to 17-18'!B$3:B$465)</f>
        <v>0</v>
      </c>
      <c r="C170">
        <f>SUMIF('Rodda Stats to 17-18'!$A$3:$A$465,'Combined Stats - Formula'!$A170,'Rodda Stats to 17-18'!C$3:C$465)</f>
        <v>1</v>
      </c>
      <c r="D170">
        <f>SUMIF('Rodda Stats to 17-18'!$A$3:$A$465,'Combined Stats - Formula'!$A170,'Rodda Stats to 17-18'!D$3:D$465)</f>
        <v>1</v>
      </c>
      <c r="E170">
        <f>SUMIF('Rodda Stats to 17-18'!$A$3:$A$465,'Combined Stats - Formula'!$A170,'Rodda Stats to 17-18'!E$3:E$465)</f>
        <v>2</v>
      </c>
      <c r="F170">
        <f>SUMIF('Rodda Stats to 17-18'!$A$3:$A$465,'Combined Stats - Formula'!$A170,'Rodda Stats to 17-18'!F$3:F$465)</f>
        <v>0</v>
      </c>
      <c r="G170">
        <f>SUMIF('Rodda Stats to 17-18'!$A$3:$A$465,'Combined Stats - Formula'!$A170,'Rodda Stats to 17-18'!G$3:G$465)</f>
        <v>0</v>
      </c>
      <c r="H170">
        <f>SUMIF('Rodda Stats to 17-18'!$A$3:$A$465,'Combined Stats - Formula'!$A170,'Rodda Stats to 17-18'!H$3:H$465)</f>
        <v>0</v>
      </c>
      <c r="I170" s="23">
        <f>SUMIF('Rodda Stats to 17-18'!$A$3:$A$465,'Combined Stats - Formula'!$A170,'Rodda Stats to 17-18'!I$3:I$465)</f>
        <v>2</v>
      </c>
      <c r="J170">
        <f t="shared" si="8"/>
        <v>2</v>
      </c>
      <c r="K170">
        <f>SUMIF('Rodda Stats to 17-18'!$A$3:$A$465,'Combined Stats - Formula'!$A170,'Rodda Stats to 17-18'!K$3:K$465)</f>
        <v>0</v>
      </c>
      <c r="L170">
        <f>SUMIF('Rodda Stats to 17-18'!$A$3:$A$465,'Combined Stats - Formula'!$A170,'Rodda Stats to 17-18'!L$3:L$465)</f>
        <v>0</v>
      </c>
      <c r="M170">
        <f>SUMIF('Rodda Stats to 17-18'!$A$3:$A$465,'Combined Stats - Formula'!$A170,'Rodda Stats to 17-18'!M$3:M$465)</f>
        <v>29</v>
      </c>
      <c r="N170">
        <f>SUMIF('Rodda Stats to 17-18'!$A$3:$A$465,'Combined Stats - Formula'!$A170,'Rodda Stats to 17-18'!N$3:N$465)</f>
        <v>0</v>
      </c>
      <c r="O170">
        <f>SUMIF('Rodda Stats to 17-18'!$A$3:$A$465,'Combined Stats - Formula'!$A170,'Rodda Stats to 17-18'!O$3:O$465)</f>
        <v>0</v>
      </c>
      <c r="P170" t="str">
        <f t="shared" si="9"/>
        <v/>
      </c>
      <c r="Q170">
        <f t="shared" si="10"/>
        <v>0</v>
      </c>
      <c r="R170">
        <f t="shared" si="11"/>
        <v>0</v>
      </c>
      <c r="S170" s="23">
        <f>SUMIF('Rodda Stats to 17-18'!$A$3:$A$465,'Combined Stats - Formula'!$A170,'Rodda Stats to 17-18'!S$3:S$465)</f>
        <v>0</v>
      </c>
      <c r="T170">
        <f>SUMIF('Rodda Stats to 17-18'!$A$3:$A$465,'Combined Stats - Formula'!$A170,'Rodda Stats to 17-18'!T$3:T$465)</f>
        <v>0</v>
      </c>
      <c r="U170">
        <f>SUMIF('Rodda Stats to 17-18'!$A$3:$A$465,'Combined Stats - Formula'!$A170,'Rodda Stats to 17-18'!U$3:U$465)</f>
        <v>0</v>
      </c>
      <c r="V170">
        <f>SUMIF('Rodda Stats to 17-18'!$A$3:$A$465,'Combined Stats - Formula'!$A170,'Rodda Stats to 17-18'!V$3:V$465)</f>
        <v>0</v>
      </c>
    </row>
    <row r="171" spans="1:22" x14ac:dyDescent="0.25">
      <c r="A171" s="20" t="s">
        <v>714</v>
      </c>
      <c r="B171">
        <f>SUMIF('Rodda Stats to 17-18'!$A$3:$A$465,'Combined Stats - Formula'!$A171,'Rodda Stats to 17-18'!B$3:B$465)</f>
        <v>0</v>
      </c>
      <c r="C171">
        <f>SUMIF('Rodda Stats to 17-18'!$A$3:$A$465,'Combined Stats - Formula'!$A171,'Rodda Stats to 17-18'!C$3:C$465)</f>
        <v>6</v>
      </c>
      <c r="D171">
        <f>SUMIF('Rodda Stats to 17-18'!$A$3:$A$465,'Combined Stats - Formula'!$A171,'Rodda Stats to 17-18'!D$3:D$465)</f>
        <v>6</v>
      </c>
      <c r="E171">
        <f>SUMIF('Rodda Stats to 17-18'!$A$3:$A$465,'Combined Stats - Formula'!$A171,'Rodda Stats to 17-18'!E$3:E$465)</f>
        <v>96</v>
      </c>
      <c r="F171">
        <f>SUMIF('Rodda Stats to 17-18'!$A$3:$A$465,'Combined Stats - Formula'!$A171,'Rodda Stats to 17-18'!F$3:F$465)</f>
        <v>1</v>
      </c>
      <c r="G171">
        <f>SUMIF('Rodda Stats to 17-18'!$A$3:$A$465,'Combined Stats - Formula'!$A171,'Rodda Stats to 17-18'!G$3:G$465)</f>
        <v>0</v>
      </c>
      <c r="H171">
        <f>SUMIF('Rodda Stats to 17-18'!$A$3:$A$465,'Combined Stats - Formula'!$A171,'Rodda Stats to 17-18'!H$3:H$465)</f>
        <v>0</v>
      </c>
      <c r="I171" s="23">
        <f>SUMIF('Rodda Stats to 17-18'!$A$3:$A$465,'Combined Stats - Formula'!$A171,'Rodda Stats to 17-18'!I$3:I$465)</f>
        <v>39.1</v>
      </c>
      <c r="J171">
        <f t="shared" si="8"/>
        <v>19.2</v>
      </c>
      <c r="K171">
        <f>SUMIF('Rodda Stats to 17-18'!$A$3:$A$465,'Combined Stats - Formula'!$A171,'Rodda Stats to 17-18'!K$3:K$465)</f>
        <v>0</v>
      </c>
      <c r="L171">
        <f>SUMIF('Rodda Stats to 17-18'!$A$3:$A$465,'Combined Stats - Formula'!$A171,'Rodda Stats to 17-18'!L$3:L$465)</f>
        <v>0</v>
      </c>
      <c r="M171">
        <f>SUMIF('Rodda Stats to 17-18'!$A$3:$A$465,'Combined Stats - Formula'!$A171,'Rodda Stats to 17-18'!M$3:M$465)</f>
        <v>0</v>
      </c>
      <c r="N171">
        <f>SUMIF('Rodda Stats to 17-18'!$A$3:$A$465,'Combined Stats - Formula'!$A171,'Rodda Stats to 17-18'!N$3:N$465)</f>
        <v>0</v>
      </c>
      <c r="O171">
        <f>SUMIF('Rodda Stats to 17-18'!$A$3:$A$465,'Combined Stats - Formula'!$A171,'Rodda Stats to 17-18'!O$3:O$465)</f>
        <v>0</v>
      </c>
      <c r="P171" t="str">
        <f t="shared" si="9"/>
        <v/>
      </c>
      <c r="Q171">
        <f t="shared" si="10"/>
        <v>0</v>
      </c>
      <c r="R171">
        <f t="shared" si="11"/>
        <v>0</v>
      </c>
      <c r="S171" s="23">
        <f>SUMIF('Rodda Stats to 17-18'!$A$3:$A$465,'Combined Stats - Formula'!$A171,'Rodda Stats to 17-18'!S$3:S$465)</f>
        <v>0</v>
      </c>
      <c r="T171">
        <f>SUMIF('Rodda Stats to 17-18'!$A$3:$A$465,'Combined Stats - Formula'!$A171,'Rodda Stats to 17-18'!T$3:T$465)</f>
        <v>1</v>
      </c>
      <c r="U171">
        <f>SUMIF('Rodda Stats to 17-18'!$A$3:$A$465,'Combined Stats - Formula'!$A171,'Rodda Stats to 17-18'!U$3:U$465)</f>
        <v>0</v>
      </c>
      <c r="V171">
        <f>SUMIF('Rodda Stats to 17-18'!$A$3:$A$465,'Combined Stats - Formula'!$A171,'Rodda Stats to 17-18'!V$3:V$465)</f>
        <v>1</v>
      </c>
    </row>
    <row r="172" spans="1:22" x14ac:dyDescent="0.25">
      <c r="A172" s="20" t="s">
        <v>715</v>
      </c>
      <c r="B172">
        <f>SUMIF('Rodda Stats to 17-18'!$A$3:$A$465,'Combined Stats - Formula'!$A172,'Rodda Stats to 17-18'!B$3:B$465)</f>
        <v>0</v>
      </c>
      <c r="C172">
        <f>SUMIF('Rodda Stats to 17-18'!$A$3:$A$465,'Combined Stats - Formula'!$A172,'Rodda Stats to 17-18'!C$3:C$465)</f>
        <v>29</v>
      </c>
      <c r="D172">
        <f>SUMIF('Rodda Stats to 17-18'!$A$3:$A$465,'Combined Stats - Formula'!$A172,'Rodda Stats to 17-18'!D$3:D$465)</f>
        <v>29</v>
      </c>
      <c r="E172">
        <f>SUMIF('Rodda Stats to 17-18'!$A$3:$A$465,'Combined Stats - Formula'!$A172,'Rodda Stats to 17-18'!E$3:E$465)</f>
        <v>316</v>
      </c>
      <c r="F172">
        <f>SUMIF('Rodda Stats to 17-18'!$A$3:$A$465,'Combined Stats - Formula'!$A172,'Rodda Stats to 17-18'!F$3:F$465)</f>
        <v>7</v>
      </c>
      <c r="G172">
        <f>SUMIF('Rodda Stats to 17-18'!$A$3:$A$465,'Combined Stats - Formula'!$A172,'Rodda Stats to 17-18'!G$3:G$465)</f>
        <v>1</v>
      </c>
      <c r="H172">
        <f>SUMIF('Rodda Stats to 17-18'!$A$3:$A$465,'Combined Stats - Formula'!$A172,'Rodda Stats to 17-18'!H$3:H$465)</f>
        <v>0</v>
      </c>
      <c r="I172" s="23">
        <f>SUMIF('Rodda Stats to 17-18'!$A$3:$A$465,'Combined Stats - Formula'!$A172,'Rodda Stats to 17-18'!I$3:I$465)</f>
        <v>53</v>
      </c>
      <c r="J172">
        <f t="shared" si="8"/>
        <v>14.36</v>
      </c>
      <c r="K172">
        <f>SUMIF('Rodda Stats to 17-18'!$A$3:$A$465,'Combined Stats - Formula'!$A172,'Rodda Stats to 17-18'!K$3:K$465)</f>
        <v>0</v>
      </c>
      <c r="L172">
        <f>SUMIF('Rodda Stats to 17-18'!$A$3:$A$465,'Combined Stats - Formula'!$A172,'Rodda Stats to 17-18'!L$3:L$465)</f>
        <v>2</v>
      </c>
      <c r="M172">
        <f>SUMIF('Rodda Stats to 17-18'!$A$3:$A$465,'Combined Stats - Formula'!$A172,'Rodda Stats to 17-18'!M$3:M$465)</f>
        <v>36</v>
      </c>
      <c r="N172">
        <f>SUMIF('Rodda Stats to 17-18'!$A$3:$A$465,'Combined Stats - Formula'!$A172,'Rodda Stats to 17-18'!N$3:N$465)</f>
        <v>0</v>
      </c>
      <c r="O172">
        <f>SUMIF('Rodda Stats to 17-18'!$A$3:$A$465,'Combined Stats - Formula'!$A172,'Rodda Stats to 17-18'!O$3:O$465)</f>
        <v>0</v>
      </c>
      <c r="P172">
        <f t="shared" si="9"/>
        <v>18</v>
      </c>
      <c r="Q172">
        <f t="shared" si="10"/>
        <v>0</v>
      </c>
      <c r="R172">
        <f t="shared" si="11"/>
        <v>0</v>
      </c>
      <c r="S172" s="23">
        <f>SUMIF('Rodda Stats to 17-18'!$A$3:$A$465,'Combined Stats - Formula'!$A172,'Rodda Stats to 17-18'!S$3:S$465)</f>
        <v>0</v>
      </c>
      <c r="T172">
        <f>SUMIF('Rodda Stats to 17-18'!$A$3:$A$465,'Combined Stats - Formula'!$A172,'Rodda Stats to 17-18'!T$3:T$465)</f>
        <v>8</v>
      </c>
      <c r="U172">
        <f>SUMIF('Rodda Stats to 17-18'!$A$3:$A$465,'Combined Stats - Formula'!$A172,'Rodda Stats to 17-18'!U$3:U$465)</f>
        <v>0</v>
      </c>
      <c r="V172">
        <f>SUMIF('Rodda Stats to 17-18'!$A$3:$A$465,'Combined Stats - Formula'!$A172,'Rodda Stats to 17-18'!V$3:V$465)</f>
        <v>1</v>
      </c>
    </row>
    <row r="173" spans="1:22" x14ac:dyDescent="0.25">
      <c r="A173" s="20" t="s">
        <v>716</v>
      </c>
      <c r="B173">
        <f>SUMIF('Rodda Stats to 17-18'!$A$3:$A$465,'Combined Stats - Formula'!$A173,'Rodda Stats to 17-18'!B$3:B$465)</f>
        <v>0</v>
      </c>
      <c r="C173">
        <f>SUMIF('Rodda Stats to 17-18'!$A$3:$A$465,'Combined Stats - Formula'!$A173,'Rodda Stats to 17-18'!C$3:C$465)</f>
        <v>66</v>
      </c>
      <c r="D173">
        <f>SUMIF('Rodda Stats to 17-18'!$A$3:$A$465,'Combined Stats - Formula'!$A173,'Rodda Stats to 17-18'!D$3:D$465)</f>
        <v>67</v>
      </c>
      <c r="E173">
        <f>SUMIF('Rodda Stats to 17-18'!$A$3:$A$465,'Combined Stats - Formula'!$A173,'Rodda Stats to 17-18'!E$3:E$465)</f>
        <v>1464</v>
      </c>
      <c r="F173">
        <f>SUMIF('Rodda Stats to 17-18'!$A$3:$A$465,'Combined Stats - Formula'!$A173,'Rodda Stats to 17-18'!F$3:F$465)</f>
        <v>7</v>
      </c>
      <c r="G173">
        <f>SUMIF('Rodda Stats to 17-18'!$A$3:$A$465,'Combined Stats - Formula'!$A173,'Rodda Stats to 17-18'!G$3:G$465)</f>
        <v>6</v>
      </c>
      <c r="H173">
        <f>SUMIF('Rodda Stats to 17-18'!$A$3:$A$465,'Combined Stats - Formula'!$A173,'Rodda Stats to 17-18'!H$3:H$465)</f>
        <v>3</v>
      </c>
      <c r="I173" s="23">
        <f>SUMIF('Rodda Stats to 17-18'!$A$3:$A$465,'Combined Stats - Formula'!$A173,'Rodda Stats to 17-18'!I$3:I$465)</f>
        <v>109.1</v>
      </c>
      <c r="J173">
        <f t="shared" si="8"/>
        <v>24.4</v>
      </c>
      <c r="K173">
        <f>SUMIF('Rodda Stats to 17-18'!$A$3:$A$465,'Combined Stats - Formula'!$A173,'Rodda Stats to 17-18'!K$3:K$465)</f>
        <v>0</v>
      </c>
      <c r="L173">
        <f>SUMIF('Rodda Stats to 17-18'!$A$3:$A$465,'Combined Stats - Formula'!$A173,'Rodda Stats to 17-18'!L$3:L$465)</f>
        <v>3</v>
      </c>
      <c r="M173">
        <f>SUMIF('Rodda Stats to 17-18'!$A$3:$A$465,'Combined Stats - Formula'!$A173,'Rodda Stats to 17-18'!M$3:M$465)</f>
        <v>248</v>
      </c>
      <c r="N173">
        <f>SUMIF('Rodda Stats to 17-18'!$A$3:$A$465,'Combined Stats - Formula'!$A173,'Rodda Stats to 17-18'!N$3:N$465)</f>
        <v>0</v>
      </c>
      <c r="O173">
        <f>SUMIF('Rodda Stats to 17-18'!$A$3:$A$465,'Combined Stats - Formula'!$A173,'Rodda Stats to 17-18'!O$3:O$465)</f>
        <v>0</v>
      </c>
      <c r="P173">
        <f t="shared" si="9"/>
        <v>82.67</v>
      </c>
      <c r="Q173">
        <f t="shared" si="10"/>
        <v>0</v>
      </c>
      <c r="R173">
        <f t="shared" si="11"/>
        <v>0</v>
      </c>
      <c r="S173" s="23">
        <f>SUMIF('Rodda Stats to 17-18'!$A$3:$A$465,'Combined Stats - Formula'!$A173,'Rodda Stats to 17-18'!S$3:S$465)</f>
        <v>0</v>
      </c>
      <c r="T173">
        <f>SUMIF('Rodda Stats to 17-18'!$A$3:$A$465,'Combined Stats - Formula'!$A173,'Rodda Stats to 17-18'!T$3:T$465)</f>
        <v>24</v>
      </c>
      <c r="U173">
        <f>SUMIF('Rodda Stats to 17-18'!$A$3:$A$465,'Combined Stats - Formula'!$A173,'Rodda Stats to 17-18'!U$3:U$465)</f>
        <v>0</v>
      </c>
      <c r="V173">
        <f>SUMIF('Rodda Stats to 17-18'!$A$3:$A$465,'Combined Stats - Formula'!$A173,'Rodda Stats to 17-18'!V$3:V$465)</f>
        <v>0</v>
      </c>
    </row>
    <row r="174" spans="1:22" x14ac:dyDescent="0.25">
      <c r="A174" s="20" t="s">
        <v>717</v>
      </c>
      <c r="B174">
        <f>SUMIF('Rodda Stats to 17-18'!$A$3:$A$465,'Combined Stats - Formula'!$A174,'Rodda Stats to 17-18'!B$3:B$465)</f>
        <v>0</v>
      </c>
      <c r="C174">
        <f>SUMIF('Rodda Stats to 17-18'!$A$3:$A$465,'Combined Stats - Formula'!$A174,'Rodda Stats to 17-18'!C$3:C$465)</f>
        <v>8</v>
      </c>
      <c r="D174">
        <f>SUMIF('Rodda Stats to 17-18'!$A$3:$A$465,'Combined Stats - Formula'!$A174,'Rodda Stats to 17-18'!D$3:D$465)</f>
        <v>6</v>
      </c>
      <c r="E174">
        <f>SUMIF('Rodda Stats to 17-18'!$A$3:$A$465,'Combined Stats - Formula'!$A174,'Rodda Stats to 17-18'!E$3:E$465)</f>
        <v>62</v>
      </c>
      <c r="F174">
        <f>SUMIF('Rodda Stats to 17-18'!$A$3:$A$465,'Combined Stats - Formula'!$A174,'Rodda Stats to 17-18'!F$3:F$465)</f>
        <v>1</v>
      </c>
      <c r="G174">
        <f>SUMIF('Rodda Stats to 17-18'!$A$3:$A$465,'Combined Stats - Formula'!$A174,'Rodda Stats to 17-18'!G$3:G$465)</f>
        <v>0</v>
      </c>
      <c r="H174">
        <f>SUMIF('Rodda Stats to 17-18'!$A$3:$A$465,'Combined Stats - Formula'!$A174,'Rodda Stats to 17-18'!H$3:H$465)</f>
        <v>0</v>
      </c>
      <c r="I174" s="23">
        <f>SUMIF('Rodda Stats to 17-18'!$A$3:$A$465,'Combined Stats - Formula'!$A174,'Rodda Stats to 17-18'!I$3:I$465)</f>
        <v>30</v>
      </c>
      <c r="J174">
        <f t="shared" si="8"/>
        <v>12.4</v>
      </c>
      <c r="K174">
        <f>SUMIF('Rodda Stats to 17-18'!$A$3:$A$465,'Combined Stats - Formula'!$A174,'Rodda Stats to 17-18'!K$3:K$465)</f>
        <v>0</v>
      </c>
      <c r="L174">
        <f>SUMIF('Rodda Stats to 17-18'!$A$3:$A$465,'Combined Stats - Formula'!$A174,'Rodda Stats to 17-18'!L$3:L$465)</f>
        <v>6</v>
      </c>
      <c r="M174">
        <f>SUMIF('Rodda Stats to 17-18'!$A$3:$A$465,'Combined Stats - Formula'!$A174,'Rodda Stats to 17-18'!M$3:M$465)</f>
        <v>243</v>
      </c>
      <c r="N174">
        <f>SUMIF('Rodda Stats to 17-18'!$A$3:$A$465,'Combined Stats - Formula'!$A174,'Rodda Stats to 17-18'!N$3:N$465)</f>
        <v>0</v>
      </c>
      <c r="O174">
        <f>SUMIF('Rodda Stats to 17-18'!$A$3:$A$465,'Combined Stats - Formula'!$A174,'Rodda Stats to 17-18'!O$3:O$465)</f>
        <v>0</v>
      </c>
      <c r="P174">
        <f t="shared" si="9"/>
        <v>40.5</v>
      </c>
      <c r="Q174">
        <f t="shared" si="10"/>
        <v>0</v>
      </c>
      <c r="R174">
        <f t="shared" si="11"/>
        <v>0</v>
      </c>
      <c r="S174" s="23">
        <f>SUMIF('Rodda Stats to 17-18'!$A$3:$A$465,'Combined Stats - Formula'!$A174,'Rodda Stats to 17-18'!S$3:S$465)</f>
        <v>0</v>
      </c>
      <c r="T174">
        <f>SUMIF('Rodda Stats to 17-18'!$A$3:$A$465,'Combined Stats - Formula'!$A174,'Rodda Stats to 17-18'!T$3:T$465)</f>
        <v>1</v>
      </c>
      <c r="U174">
        <f>SUMIF('Rodda Stats to 17-18'!$A$3:$A$465,'Combined Stats - Formula'!$A174,'Rodda Stats to 17-18'!U$3:U$465)</f>
        <v>0</v>
      </c>
      <c r="V174">
        <f>SUMIF('Rodda Stats to 17-18'!$A$3:$A$465,'Combined Stats - Formula'!$A174,'Rodda Stats to 17-18'!V$3:V$465)</f>
        <v>0</v>
      </c>
    </row>
    <row r="175" spans="1:22" x14ac:dyDescent="0.25">
      <c r="A175" s="20" t="s">
        <v>718</v>
      </c>
      <c r="B175">
        <f>SUMIF('Rodda Stats to 17-18'!$A$3:$A$465,'Combined Stats - Formula'!$A175,'Rodda Stats to 17-18'!B$3:B$465)</f>
        <v>0</v>
      </c>
      <c r="C175">
        <f>SUMIF('Rodda Stats to 17-18'!$A$3:$A$465,'Combined Stats - Formula'!$A175,'Rodda Stats to 17-18'!C$3:C$465)</f>
        <v>34</v>
      </c>
      <c r="D175">
        <f>SUMIF('Rodda Stats to 17-18'!$A$3:$A$465,'Combined Stats - Formula'!$A175,'Rodda Stats to 17-18'!D$3:D$465)</f>
        <v>38</v>
      </c>
      <c r="E175">
        <f>SUMIF('Rodda Stats to 17-18'!$A$3:$A$465,'Combined Stats - Formula'!$A175,'Rodda Stats to 17-18'!E$3:E$465)</f>
        <v>308</v>
      </c>
      <c r="F175">
        <f>SUMIF('Rodda Stats to 17-18'!$A$3:$A$465,'Combined Stats - Formula'!$A175,'Rodda Stats to 17-18'!F$3:F$465)</f>
        <v>4</v>
      </c>
      <c r="G175">
        <f>SUMIF('Rodda Stats to 17-18'!$A$3:$A$465,'Combined Stats - Formula'!$A175,'Rodda Stats to 17-18'!G$3:G$465)</f>
        <v>0</v>
      </c>
      <c r="H175">
        <f>SUMIF('Rodda Stats to 17-18'!$A$3:$A$465,'Combined Stats - Formula'!$A175,'Rodda Stats to 17-18'!H$3:H$465)</f>
        <v>0</v>
      </c>
      <c r="I175" s="23">
        <f>SUMIF('Rodda Stats to 17-18'!$A$3:$A$465,'Combined Stats - Formula'!$A175,'Rodda Stats to 17-18'!I$3:I$465)</f>
        <v>31</v>
      </c>
      <c r="J175">
        <f t="shared" si="8"/>
        <v>9.06</v>
      </c>
      <c r="K175">
        <f>SUMIF('Rodda Stats to 17-18'!$A$3:$A$465,'Combined Stats - Formula'!$A175,'Rodda Stats to 17-18'!K$3:K$465)</f>
        <v>0</v>
      </c>
      <c r="L175">
        <f>SUMIF('Rodda Stats to 17-18'!$A$3:$A$465,'Combined Stats - Formula'!$A175,'Rodda Stats to 17-18'!L$3:L$465)</f>
        <v>0</v>
      </c>
      <c r="M175">
        <f>SUMIF('Rodda Stats to 17-18'!$A$3:$A$465,'Combined Stats - Formula'!$A175,'Rodda Stats to 17-18'!M$3:M$465)</f>
        <v>8</v>
      </c>
      <c r="N175">
        <f>SUMIF('Rodda Stats to 17-18'!$A$3:$A$465,'Combined Stats - Formula'!$A175,'Rodda Stats to 17-18'!N$3:N$465)</f>
        <v>0</v>
      </c>
      <c r="O175">
        <f>SUMIF('Rodda Stats to 17-18'!$A$3:$A$465,'Combined Stats - Formula'!$A175,'Rodda Stats to 17-18'!O$3:O$465)</f>
        <v>0</v>
      </c>
      <c r="P175" t="str">
        <f t="shared" si="9"/>
        <v/>
      </c>
      <c r="Q175">
        <f t="shared" si="10"/>
        <v>0</v>
      </c>
      <c r="R175">
        <f t="shared" si="11"/>
        <v>0</v>
      </c>
      <c r="S175" s="23">
        <f>SUMIF('Rodda Stats to 17-18'!$A$3:$A$465,'Combined Stats - Formula'!$A175,'Rodda Stats to 17-18'!S$3:S$465)</f>
        <v>0</v>
      </c>
      <c r="T175">
        <f>SUMIF('Rodda Stats to 17-18'!$A$3:$A$465,'Combined Stats - Formula'!$A175,'Rodda Stats to 17-18'!T$3:T$465)</f>
        <v>10</v>
      </c>
      <c r="U175">
        <f>SUMIF('Rodda Stats to 17-18'!$A$3:$A$465,'Combined Stats - Formula'!$A175,'Rodda Stats to 17-18'!U$3:U$465)</f>
        <v>0</v>
      </c>
      <c r="V175">
        <f>SUMIF('Rodda Stats to 17-18'!$A$3:$A$465,'Combined Stats - Formula'!$A175,'Rodda Stats to 17-18'!V$3:V$465)</f>
        <v>0</v>
      </c>
    </row>
    <row r="176" spans="1:22" x14ac:dyDescent="0.25">
      <c r="A176" s="20" t="s">
        <v>483</v>
      </c>
      <c r="B176">
        <f>SUMIF('Rodda Stats to 17-18'!$A$3:$A$465,'Combined Stats - Formula'!$A176,'Rodda Stats to 17-18'!B$3:B$465)</f>
        <v>2</v>
      </c>
      <c r="C176">
        <f>SUMIF('Rodda Stats to 17-18'!$A$3:$A$465,'Combined Stats - Formula'!$A176,'Rodda Stats to 17-18'!C$3:C$465)</f>
        <v>71</v>
      </c>
      <c r="D176">
        <f>SUMIF('Rodda Stats to 17-18'!$A$3:$A$465,'Combined Stats - Formula'!$A176,'Rodda Stats to 17-18'!D$3:D$465)</f>
        <v>72</v>
      </c>
      <c r="E176">
        <f>SUMIF('Rodda Stats to 17-18'!$A$3:$A$465,'Combined Stats - Formula'!$A176,'Rodda Stats to 17-18'!E$3:E$465)</f>
        <v>2305</v>
      </c>
      <c r="F176">
        <f>SUMIF('Rodda Stats to 17-18'!$A$3:$A$465,'Combined Stats - Formula'!$A176,'Rodda Stats to 17-18'!F$3:F$465)</f>
        <v>7</v>
      </c>
      <c r="G176">
        <f>SUMIF('Rodda Stats to 17-18'!$A$3:$A$465,'Combined Stats - Formula'!$A176,'Rodda Stats to 17-18'!G$3:G$465)</f>
        <v>15</v>
      </c>
      <c r="H176">
        <f>SUMIF('Rodda Stats to 17-18'!$A$3:$A$465,'Combined Stats - Formula'!$A176,'Rodda Stats to 17-18'!H$3:H$465)</f>
        <v>3</v>
      </c>
      <c r="I176" s="23">
        <f>SUMIF('Rodda Stats to 17-18'!$A$3:$A$465,'Combined Stats - Formula'!$A176,'Rodda Stats to 17-18'!I$3:I$465)</f>
        <v>180</v>
      </c>
      <c r="J176">
        <f t="shared" si="8"/>
        <v>35.46</v>
      </c>
      <c r="K176">
        <f>SUMIF('Rodda Stats to 17-18'!$A$3:$A$465,'Combined Stats - Formula'!$A176,'Rodda Stats to 17-18'!K$3:K$465)</f>
        <v>149.4</v>
      </c>
      <c r="L176">
        <f>SUMIF('Rodda Stats to 17-18'!$A$3:$A$465,'Combined Stats - Formula'!$A176,'Rodda Stats to 17-18'!L$3:L$465)</f>
        <v>156</v>
      </c>
      <c r="M176">
        <f>SUMIF('Rodda Stats to 17-18'!$A$3:$A$465,'Combined Stats - Formula'!$A176,'Rodda Stats to 17-18'!M$3:M$465)</f>
        <v>2928</v>
      </c>
      <c r="N176">
        <f>SUMIF('Rodda Stats to 17-18'!$A$3:$A$465,'Combined Stats - Formula'!$A176,'Rodda Stats to 17-18'!N$3:N$465)</f>
        <v>10</v>
      </c>
      <c r="O176">
        <f>SUMIF('Rodda Stats to 17-18'!$A$3:$A$465,'Combined Stats - Formula'!$A176,'Rodda Stats to 17-18'!O$3:O$465)</f>
        <v>1</v>
      </c>
      <c r="P176">
        <f t="shared" si="9"/>
        <v>18.77</v>
      </c>
      <c r="Q176">
        <f t="shared" si="10"/>
        <v>5.75</v>
      </c>
      <c r="R176">
        <f t="shared" si="11"/>
        <v>19.600000000000001</v>
      </c>
      <c r="S176" s="23">
        <f>SUMIF('Rodda Stats to 17-18'!$A$3:$A$465,'Combined Stats - Formula'!$A176,'Rodda Stats to 17-18'!S$3:S$465)</f>
        <v>2</v>
      </c>
      <c r="T176">
        <f>SUMIF('Rodda Stats to 17-18'!$A$3:$A$465,'Combined Stats - Formula'!$A176,'Rodda Stats to 17-18'!T$3:T$465)</f>
        <v>21</v>
      </c>
      <c r="U176">
        <f>SUMIF('Rodda Stats to 17-18'!$A$3:$A$465,'Combined Stats - Formula'!$A176,'Rodda Stats to 17-18'!U$3:U$465)</f>
        <v>0</v>
      </c>
      <c r="V176">
        <f>SUMIF('Rodda Stats to 17-18'!$A$3:$A$465,'Combined Stats - Formula'!$A176,'Rodda Stats to 17-18'!V$3:V$465)</f>
        <v>0</v>
      </c>
    </row>
    <row r="177" spans="1:22" x14ac:dyDescent="0.25">
      <c r="A177" s="20" t="s">
        <v>484</v>
      </c>
      <c r="B177">
        <f>SUMIF('Rodda Stats to 17-18'!$A$3:$A$465,'Combined Stats - Formula'!$A177,'Rodda Stats to 17-18'!B$3:B$465)</f>
        <v>5</v>
      </c>
      <c r="C177">
        <f>SUMIF('Rodda Stats to 17-18'!$A$3:$A$465,'Combined Stats - Formula'!$A177,'Rodda Stats to 17-18'!C$3:C$465)</f>
        <v>36</v>
      </c>
      <c r="D177">
        <f>SUMIF('Rodda Stats to 17-18'!$A$3:$A$465,'Combined Stats - Formula'!$A177,'Rodda Stats to 17-18'!D$3:D$465)</f>
        <v>18</v>
      </c>
      <c r="E177">
        <f>SUMIF('Rodda Stats to 17-18'!$A$3:$A$465,'Combined Stats - Formula'!$A177,'Rodda Stats to 17-18'!E$3:E$465)</f>
        <v>32</v>
      </c>
      <c r="F177">
        <f>SUMIF('Rodda Stats to 17-18'!$A$3:$A$465,'Combined Stats - Formula'!$A177,'Rodda Stats to 17-18'!F$3:F$465)</f>
        <v>10</v>
      </c>
      <c r="G177">
        <f>SUMIF('Rodda Stats to 17-18'!$A$3:$A$465,'Combined Stats - Formula'!$A177,'Rodda Stats to 17-18'!G$3:G$465)</f>
        <v>0</v>
      </c>
      <c r="H177">
        <f>SUMIF('Rodda Stats to 17-18'!$A$3:$A$465,'Combined Stats - Formula'!$A177,'Rodda Stats to 17-18'!H$3:H$465)</f>
        <v>0</v>
      </c>
      <c r="I177" s="23">
        <f>SUMIF('Rodda Stats to 17-18'!$A$3:$A$465,'Combined Stats - Formula'!$A177,'Rodda Stats to 17-18'!I$3:I$465)</f>
        <v>13.1</v>
      </c>
      <c r="J177">
        <f t="shared" si="8"/>
        <v>4</v>
      </c>
      <c r="K177">
        <f>SUMIF('Rodda Stats to 17-18'!$A$3:$A$465,'Combined Stats - Formula'!$A177,'Rodda Stats to 17-18'!K$3:K$465)</f>
        <v>220.2</v>
      </c>
      <c r="L177">
        <f>SUMIF('Rodda Stats to 17-18'!$A$3:$A$465,'Combined Stats - Formula'!$A177,'Rodda Stats to 17-18'!L$3:L$465)</f>
        <v>20</v>
      </c>
      <c r="M177">
        <f>SUMIF('Rodda Stats to 17-18'!$A$3:$A$465,'Combined Stats - Formula'!$A177,'Rodda Stats to 17-18'!M$3:M$465)</f>
        <v>975</v>
      </c>
      <c r="N177">
        <f>SUMIF('Rodda Stats to 17-18'!$A$3:$A$465,'Combined Stats - Formula'!$A177,'Rodda Stats to 17-18'!N$3:N$465)</f>
        <v>0</v>
      </c>
      <c r="O177">
        <f>SUMIF('Rodda Stats to 17-18'!$A$3:$A$465,'Combined Stats - Formula'!$A177,'Rodda Stats to 17-18'!O$3:O$465)</f>
        <v>0</v>
      </c>
      <c r="P177">
        <f t="shared" si="9"/>
        <v>48.75</v>
      </c>
      <c r="Q177">
        <f t="shared" si="10"/>
        <v>66.06</v>
      </c>
      <c r="R177">
        <f t="shared" si="11"/>
        <v>4.43</v>
      </c>
      <c r="S177" s="23">
        <f>SUMIF('Rodda Stats to 17-18'!$A$3:$A$465,'Combined Stats - Formula'!$A177,'Rodda Stats to 17-18'!S$3:S$465)</f>
        <v>5</v>
      </c>
      <c r="T177">
        <f>SUMIF('Rodda Stats to 17-18'!$A$3:$A$465,'Combined Stats - Formula'!$A177,'Rodda Stats to 17-18'!T$3:T$465)</f>
        <v>7</v>
      </c>
      <c r="U177">
        <f>SUMIF('Rodda Stats to 17-18'!$A$3:$A$465,'Combined Stats - Formula'!$A177,'Rodda Stats to 17-18'!U$3:U$465)</f>
        <v>0</v>
      </c>
      <c r="V177">
        <f>SUMIF('Rodda Stats to 17-18'!$A$3:$A$465,'Combined Stats - Formula'!$A177,'Rodda Stats to 17-18'!V$3:V$465)</f>
        <v>0</v>
      </c>
    </row>
    <row r="178" spans="1:22" x14ac:dyDescent="0.25">
      <c r="A178" s="20" t="s">
        <v>719</v>
      </c>
      <c r="B178">
        <f>SUMIF('Rodda Stats to 17-18'!$A$3:$A$465,'Combined Stats - Formula'!$A178,'Rodda Stats to 17-18'!B$3:B$465)</f>
        <v>0</v>
      </c>
      <c r="C178">
        <f>SUMIF('Rodda Stats to 17-18'!$A$3:$A$465,'Combined Stats - Formula'!$A178,'Rodda Stats to 17-18'!C$3:C$465)</f>
        <v>52</v>
      </c>
      <c r="D178">
        <f>SUMIF('Rodda Stats to 17-18'!$A$3:$A$465,'Combined Stats - Formula'!$A178,'Rodda Stats to 17-18'!D$3:D$465)</f>
        <v>56</v>
      </c>
      <c r="E178">
        <f>SUMIF('Rodda Stats to 17-18'!$A$3:$A$465,'Combined Stats - Formula'!$A178,'Rodda Stats to 17-18'!E$3:E$465)</f>
        <v>669</v>
      </c>
      <c r="F178">
        <f>SUMIF('Rodda Stats to 17-18'!$A$3:$A$465,'Combined Stats - Formula'!$A178,'Rodda Stats to 17-18'!F$3:F$465)</f>
        <v>2</v>
      </c>
      <c r="G178">
        <f>SUMIF('Rodda Stats to 17-18'!$A$3:$A$465,'Combined Stats - Formula'!$A178,'Rodda Stats to 17-18'!G$3:G$465)</f>
        <v>1</v>
      </c>
      <c r="H178">
        <f>SUMIF('Rodda Stats to 17-18'!$A$3:$A$465,'Combined Stats - Formula'!$A178,'Rodda Stats to 17-18'!H$3:H$465)</f>
        <v>0</v>
      </c>
      <c r="I178" s="23">
        <f>SUMIF('Rodda Stats to 17-18'!$A$3:$A$465,'Combined Stats - Formula'!$A178,'Rodda Stats to 17-18'!I$3:I$465)</f>
        <v>93</v>
      </c>
      <c r="J178">
        <f t="shared" si="8"/>
        <v>12.39</v>
      </c>
      <c r="K178">
        <f>SUMIF('Rodda Stats to 17-18'!$A$3:$A$465,'Combined Stats - Formula'!$A178,'Rodda Stats to 17-18'!K$3:K$465)</f>
        <v>0</v>
      </c>
      <c r="L178">
        <f>SUMIF('Rodda Stats to 17-18'!$A$3:$A$465,'Combined Stats - Formula'!$A178,'Rodda Stats to 17-18'!L$3:L$465)</f>
        <v>7</v>
      </c>
      <c r="M178">
        <f>SUMIF('Rodda Stats to 17-18'!$A$3:$A$465,'Combined Stats - Formula'!$A178,'Rodda Stats to 17-18'!M$3:M$465)</f>
        <v>118</v>
      </c>
      <c r="N178">
        <f>SUMIF('Rodda Stats to 17-18'!$A$3:$A$465,'Combined Stats - Formula'!$A178,'Rodda Stats to 17-18'!N$3:N$465)</f>
        <v>0</v>
      </c>
      <c r="O178">
        <f>SUMIF('Rodda Stats to 17-18'!$A$3:$A$465,'Combined Stats - Formula'!$A178,'Rodda Stats to 17-18'!O$3:O$465)</f>
        <v>0</v>
      </c>
      <c r="P178">
        <f t="shared" si="9"/>
        <v>16.86</v>
      </c>
      <c r="Q178">
        <f t="shared" si="10"/>
        <v>0</v>
      </c>
      <c r="R178">
        <f t="shared" si="11"/>
        <v>0</v>
      </c>
      <c r="S178" s="23">
        <f>SUMIF('Rodda Stats to 17-18'!$A$3:$A$465,'Combined Stats - Formula'!$A178,'Rodda Stats to 17-18'!S$3:S$465)</f>
        <v>0</v>
      </c>
      <c r="T178">
        <f>SUMIF('Rodda Stats to 17-18'!$A$3:$A$465,'Combined Stats - Formula'!$A178,'Rodda Stats to 17-18'!T$3:T$465)</f>
        <v>14</v>
      </c>
      <c r="U178">
        <f>SUMIF('Rodda Stats to 17-18'!$A$3:$A$465,'Combined Stats - Formula'!$A178,'Rodda Stats to 17-18'!U$3:U$465)</f>
        <v>0</v>
      </c>
      <c r="V178">
        <f>SUMIF('Rodda Stats to 17-18'!$A$3:$A$465,'Combined Stats - Formula'!$A178,'Rodda Stats to 17-18'!V$3:V$465)</f>
        <v>0</v>
      </c>
    </row>
    <row r="179" spans="1:22" x14ac:dyDescent="0.25">
      <c r="A179" s="20" t="s">
        <v>720</v>
      </c>
      <c r="B179">
        <f>SUMIF('Rodda Stats to 17-18'!$A$3:$A$465,'Combined Stats - Formula'!$A179,'Rodda Stats to 17-18'!B$3:B$465)</f>
        <v>0</v>
      </c>
      <c r="C179">
        <f>SUMIF('Rodda Stats to 17-18'!$A$3:$A$465,'Combined Stats - Formula'!$A179,'Rodda Stats to 17-18'!C$3:C$465)</f>
        <v>41</v>
      </c>
      <c r="D179">
        <f>SUMIF('Rodda Stats to 17-18'!$A$3:$A$465,'Combined Stats - Formula'!$A179,'Rodda Stats to 17-18'!D$3:D$465)</f>
        <v>47</v>
      </c>
      <c r="E179">
        <f>SUMIF('Rodda Stats to 17-18'!$A$3:$A$465,'Combined Stats - Formula'!$A179,'Rodda Stats to 17-18'!E$3:E$465)</f>
        <v>494</v>
      </c>
      <c r="F179">
        <f>SUMIF('Rodda Stats to 17-18'!$A$3:$A$465,'Combined Stats - Formula'!$A179,'Rodda Stats to 17-18'!F$3:F$465)</f>
        <v>7</v>
      </c>
      <c r="G179">
        <f>SUMIF('Rodda Stats to 17-18'!$A$3:$A$465,'Combined Stats - Formula'!$A179,'Rodda Stats to 17-18'!G$3:G$465)</f>
        <v>2</v>
      </c>
      <c r="H179">
        <f>SUMIF('Rodda Stats to 17-18'!$A$3:$A$465,'Combined Stats - Formula'!$A179,'Rodda Stats to 17-18'!H$3:H$465)</f>
        <v>0</v>
      </c>
      <c r="I179" s="23">
        <f>SUMIF('Rodda Stats to 17-18'!$A$3:$A$465,'Combined Stats - Formula'!$A179,'Rodda Stats to 17-18'!I$3:I$465)</f>
        <v>60</v>
      </c>
      <c r="J179">
        <f t="shared" si="8"/>
        <v>12.35</v>
      </c>
      <c r="K179">
        <f>SUMIF('Rodda Stats to 17-18'!$A$3:$A$465,'Combined Stats - Formula'!$A179,'Rodda Stats to 17-18'!K$3:K$465)</f>
        <v>0</v>
      </c>
      <c r="L179">
        <f>SUMIF('Rodda Stats to 17-18'!$A$3:$A$465,'Combined Stats - Formula'!$A179,'Rodda Stats to 17-18'!L$3:L$465)</f>
        <v>0</v>
      </c>
      <c r="M179">
        <f>SUMIF('Rodda Stats to 17-18'!$A$3:$A$465,'Combined Stats - Formula'!$A179,'Rodda Stats to 17-18'!M$3:M$465)</f>
        <v>19</v>
      </c>
      <c r="N179">
        <f>SUMIF('Rodda Stats to 17-18'!$A$3:$A$465,'Combined Stats - Formula'!$A179,'Rodda Stats to 17-18'!N$3:N$465)</f>
        <v>0</v>
      </c>
      <c r="O179">
        <f>SUMIF('Rodda Stats to 17-18'!$A$3:$A$465,'Combined Stats - Formula'!$A179,'Rodda Stats to 17-18'!O$3:O$465)</f>
        <v>0</v>
      </c>
      <c r="P179" t="str">
        <f t="shared" si="9"/>
        <v/>
      </c>
      <c r="Q179">
        <f t="shared" si="10"/>
        <v>0</v>
      </c>
      <c r="R179">
        <f t="shared" si="11"/>
        <v>0</v>
      </c>
      <c r="S179" s="23">
        <f>SUMIF('Rodda Stats to 17-18'!$A$3:$A$465,'Combined Stats - Formula'!$A179,'Rodda Stats to 17-18'!S$3:S$465)</f>
        <v>0</v>
      </c>
      <c r="T179">
        <f>SUMIF('Rodda Stats to 17-18'!$A$3:$A$465,'Combined Stats - Formula'!$A179,'Rodda Stats to 17-18'!T$3:T$465)</f>
        <v>7</v>
      </c>
      <c r="U179">
        <f>SUMIF('Rodda Stats to 17-18'!$A$3:$A$465,'Combined Stats - Formula'!$A179,'Rodda Stats to 17-18'!U$3:U$465)</f>
        <v>0</v>
      </c>
      <c r="V179">
        <f>SUMIF('Rodda Stats to 17-18'!$A$3:$A$465,'Combined Stats - Formula'!$A179,'Rodda Stats to 17-18'!V$3:V$465)</f>
        <v>0</v>
      </c>
    </row>
    <row r="180" spans="1:22" x14ac:dyDescent="0.25">
      <c r="A180" s="20" t="s">
        <v>721</v>
      </c>
      <c r="B180">
        <f>SUMIF('Rodda Stats to 17-18'!$A$3:$A$465,'Combined Stats - Formula'!$A180,'Rodda Stats to 17-18'!B$3:B$465)</f>
        <v>0</v>
      </c>
      <c r="C180">
        <f>SUMIF('Rodda Stats to 17-18'!$A$3:$A$465,'Combined Stats - Formula'!$A180,'Rodda Stats to 17-18'!C$3:C$465)</f>
        <v>10</v>
      </c>
      <c r="D180">
        <f>SUMIF('Rodda Stats to 17-18'!$A$3:$A$465,'Combined Stats - Formula'!$A180,'Rodda Stats to 17-18'!D$3:D$465)</f>
        <v>11</v>
      </c>
      <c r="E180">
        <f>SUMIF('Rodda Stats to 17-18'!$A$3:$A$465,'Combined Stats - Formula'!$A180,'Rodda Stats to 17-18'!E$3:E$465)</f>
        <v>101</v>
      </c>
      <c r="F180">
        <f>SUMIF('Rodda Stats to 17-18'!$A$3:$A$465,'Combined Stats - Formula'!$A180,'Rodda Stats to 17-18'!F$3:F$465)</f>
        <v>3</v>
      </c>
      <c r="G180">
        <f>SUMIF('Rodda Stats to 17-18'!$A$3:$A$465,'Combined Stats - Formula'!$A180,'Rodda Stats to 17-18'!G$3:G$465)</f>
        <v>0</v>
      </c>
      <c r="H180">
        <f>SUMIF('Rodda Stats to 17-18'!$A$3:$A$465,'Combined Stats - Formula'!$A180,'Rodda Stats to 17-18'!H$3:H$465)</f>
        <v>0</v>
      </c>
      <c r="I180" s="23">
        <f>SUMIF('Rodda Stats to 17-18'!$A$3:$A$465,'Combined Stats - Formula'!$A180,'Rodda Stats to 17-18'!I$3:I$465)</f>
        <v>23</v>
      </c>
      <c r="J180">
        <f t="shared" si="8"/>
        <v>12.63</v>
      </c>
      <c r="K180">
        <f>SUMIF('Rodda Stats to 17-18'!$A$3:$A$465,'Combined Stats - Formula'!$A180,'Rodda Stats to 17-18'!K$3:K$465)</f>
        <v>0</v>
      </c>
      <c r="L180">
        <f>SUMIF('Rodda Stats to 17-18'!$A$3:$A$465,'Combined Stats - Formula'!$A180,'Rodda Stats to 17-18'!L$3:L$465)</f>
        <v>18</v>
      </c>
      <c r="M180">
        <f>SUMIF('Rodda Stats to 17-18'!$A$3:$A$465,'Combined Stats - Formula'!$A180,'Rodda Stats to 17-18'!M$3:M$465)</f>
        <v>310</v>
      </c>
      <c r="N180">
        <f>SUMIF('Rodda Stats to 17-18'!$A$3:$A$465,'Combined Stats - Formula'!$A180,'Rodda Stats to 17-18'!N$3:N$465)</f>
        <v>1</v>
      </c>
      <c r="O180">
        <f>SUMIF('Rodda Stats to 17-18'!$A$3:$A$465,'Combined Stats - Formula'!$A180,'Rodda Stats to 17-18'!O$3:O$465)</f>
        <v>0</v>
      </c>
      <c r="P180">
        <f t="shared" si="9"/>
        <v>17.22</v>
      </c>
      <c r="Q180">
        <f t="shared" si="10"/>
        <v>0</v>
      </c>
      <c r="R180">
        <f t="shared" si="11"/>
        <v>0</v>
      </c>
      <c r="S180" s="23">
        <f>SUMIF('Rodda Stats to 17-18'!$A$3:$A$465,'Combined Stats - Formula'!$A180,'Rodda Stats to 17-18'!S$3:S$465)</f>
        <v>0</v>
      </c>
      <c r="T180">
        <f>SUMIF('Rodda Stats to 17-18'!$A$3:$A$465,'Combined Stats - Formula'!$A180,'Rodda Stats to 17-18'!T$3:T$465)</f>
        <v>1</v>
      </c>
      <c r="U180">
        <f>SUMIF('Rodda Stats to 17-18'!$A$3:$A$465,'Combined Stats - Formula'!$A180,'Rodda Stats to 17-18'!U$3:U$465)</f>
        <v>0</v>
      </c>
      <c r="V180">
        <f>SUMIF('Rodda Stats to 17-18'!$A$3:$A$465,'Combined Stats - Formula'!$A180,'Rodda Stats to 17-18'!V$3:V$465)</f>
        <v>0</v>
      </c>
    </row>
    <row r="181" spans="1:22" x14ac:dyDescent="0.25">
      <c r="A181" s="20" t="s">
        <v>722</v>
      </c>
      <c r="B181">
        <f>SUMIF('Rodda Stats to 17-18'!$A$3:$A$465,'Combined Stats - Formula'!$A181,'Rodda Stats to 17-18'!B$3:B$465)</f>
        <v>0</v>
      </c>
      <c r="C181">
        <f>SUMIF('Rodda Stats to 17-18'!$A$3:$A$465,'Combined Stats - Formula'!$A181,'Rodda Stats to 17-18'!C$3:C$465)</f>
        <v>1</v>
      </c>
      <c r="D181">
        <f>SUMIF('Rodda Stats to 17-18'!$A$3:$A$465,'Combined Stats - Formula'!$A181,'Rodda Stats to 17-18'!D$3:D$465)</f>
        <v>1</v>
      </c>
      <c r="E181">
        <f>SUMIF('Rodda Stats to 17-18'!$A$3:$A$465,'Combined Stats - Formula'!$A181,'Rodda Stats to 17-18'!E$3:E$465)</f>
        <v>0</v>
      </c>
      <c r="F181">
        <f>SUMIF('Rodda Stats to 17-18'!$A$3:$A$465,'Combined Stats - Formula'!$A181,'Rodda Stats to 17-18'!F$3:F$465)</f>
        <v>0</v>
      </c>
      <c r="G181">
        <f>SUMIF('Rodda Stats to 17-18'!$A$3:$A$465,'Combined Stats - Formula'!$A181,'Rodda Stats to 17-18'!G$3:G$465)</f>
        <v>0</v>
      </c>
      <c r="H181">
        <f>SUMIF('Rodda Stats to 17-18'!$A$3:$A$465,'Combined Stats - Formula'!$A181,'Rodda Stats to 17-18'!H$3:H$465)</f>
        <v>0</v>
      </c>
      <c r="I181" s="23">
        <f>SUMIF('Rodda Stats to 17-18'!$A$3:$A$465,'Combined Stats - Formula'!$A181,'Rodda Stats to 17-18'!I$3:I$465)</f>
        <v>0</v>
      </c>
      <c r="J181">
        <f t="shared" si="8"/>
        <v>0</v>
      </c>
      <c r="K181">
        <f>SUMIF('Rodda Stats to 17-18'!$A$3:$A$465,'Combined Stats - Formula'!$A181,'Rodda Stats to 17-18'!K$3:K$465)</f>
        <v>0</v>
      </c>
      <c r="L181">
        <f>SUMIF('Rodda Stats to 17-18'!$A$3:$A$465,'Combined Stats - Formula'!$A181,'Rodda Stats to 17-18'!L$3:L$465)</f>
        <v>0</v>
      </c>
      <c r="M181">
        <f>SUMIF('Rodda Stats to 17-18'!$A$3:$A$465,'Combined Stats - Formula'!$A181,'Rodda Stats to 17-18'!M$3:M$465)</f>
        <v>81</v>
      </c>
      <c r="N181">
        <f>SUMIF('Rodda Stats to 17-18'!$A$3:$A$465,'Combined Stats - Formula'!$A181,'Rodda Stats to 17-18'!N$3:N$465)</f>
        <v>0</v>
      </c>
      <c r="O181">
        <f>SUMIF('Rodda Stats to 17-18'!$A$3:$A$465,'Combined Stats - Formula'!$A181,'Rodda Stats to 17-18'!O$3:O$465)</f>
        <v>0</v>
      </c>
      <c r="P181" t="str">
        <f t="shared" si="9"/>
        <v/>
      </c>
      <c r="Q181">
        <f t="shared" si="10"/>
        <v>0</v>
      </c>
      <c r="R181">
        <f t="shared" si="11"/>
        <v>0</v>
      </c>
      <c r="S181" s="23">
        <f>SUMIF('Rodda Stats to 17-18'!$A$3:$A$465,'Combined Stats - Formula'!$A181,'Rodda Stats to 17-18'!S$3:S$465)</f>
        <v>0</v>
      </c>
      <c r="T181">
        <f>SUMIF('Rodda Stats to 17-18'!$A$3:$A$465,'Combined Stats - Formula'!$A181,'Rodda Stats to 17-18'!T$3:T$465)</f>
        <v>0</v>
      </c>
      <c r="U181">
        <f>SUMIF('Rodda Stats to 17-18'!$A$3:$A$465,'Combined Stats - Formula'!$A181,'Rodda Stats to 17-18'!U$3:U$465)</f>
        <v>0</v>
      </c>
      <c r="V181">
        <f>SUMIF('Rodda Stats to 17-18'!$A$3:$A$465,'Combined Stats - Formula'!$A181,'Rodda Stats to 17-18'!V$3:V$465)</f>
        <v>0</v>
      </c>
    </row>
    <row r="182" spans="1:22" x14ac:dyDescent="0.25">
      <c r="A182" s="20" t="s">
        <v>723</v>
      </c>
      <c r="B182">
        <f>SUMIF('Rodda Stats to 17-18'!$A$3:$A$465,'Combined Stats - Formula'!$A182,'Rodda Stats to 17-18'!B$3:B$465)</f>
        <v>0</v>
      </c>
      <c r="C182">
        <f>SUMIF('Rodda Stats to 17-18'!$A$3:$A$465,'Combined Stats - Formula'!$A182,'Rodda Stats to 17-18'!C$3:C$465)</f>
        <v>22</v>
      </c>
      <c r="D182">
        <f>SUMIF('Rodda Stats to 17-18'!$A$3:$A$465,'Combined Stats - Formula'!$A182,'Rodda Stats to 17-18'!D$3:D$465)</f>
        <v>24</v>
      </c>
      <c r="E182">
        <f>SUMIF('Rodda Stats to 17-18'!$A$3:$A$465,'Combined Stats - Formula'!$A182,'Rodda Stats to 17-18'!E$3:E$465)</f>
        <v>640</v>
      </c>
      <c r="F182">
        <f>SUMIF('Rodda Stats to 17-18'!$A$3:$A$465,'Combined Stats - Formula'!$A182,'Rodda Stats to 17-18'!F$3:F$465)</f>
        <v>0</v>
      </c>
      <c r="G182">
        <f>SUMIF('Rodda Stats to 17-18'!$A$3:$A$465,'Combined Stats - Formula'!$A182,'Rodda Stats to 17-18'!G$3:G$465)</f>
        <v>4</v>
      </c>
      <c r="H182">
        <f>SUMIF('Rodda Stats to 17-18'!$A$3:$A$465,'Combined Stats - Formula'!$A182,'Rodda Stats to 17-18'!H$3:H$465)</f>
        <v>1</v>
      </c>
      <c r="I182" s="23">
        <f>SUMIF('Rodda Stats to 17-18'!$A$3:$A$465,'Combined Stats - Formula'!$A182,'Rodda Stats to 17-18'!I$3:I$465)</f>
        <v>100</v>
      </c>
      <c r="J182">
        <f t="shared" si="8"/>
        <v>26.67</v>
      </c>
      <c r="K182">
        <f>SUMIF('Rodda Stats to 17-18'!$A$3:$A$465,'Combined Stats - Formula'!$A182,'Rodda Stats to 17-18'!K$3:K$465)</f>
        <v>0</v>
      </c>
      <c r="L182">
        <f>SUMIF('Rodda Stats to 17-18'!$A$3:$A$465,'Combined Stats - Formula'!$A182,'Rodda Stats to 17-18'!L$3:L$465)</f>
        <v>6</v>
      </c>
      <c r="M182">
        <f>SUMIF('Rodda Stats to 17-18'!$A$3:$A$465,'Combined Stats - Formula'!$A182,'Rodda Stats to 17-18'!M$3:M$465)</f>
        <v>175</v>
      </c>
      <c r="N182">
        <f>SUMIF('Rodda Stats to 17-18'!$A$3:$A$465,'Combined Stats - Formula'!$A182,'Rodda Stats to 17-18'!N$3:N$465)</f>
        <v>0</v>
      </c>
      <c r="O182">
        <f>SUMIF('Rodda Stats to 17-18'!$A$3:$A$465,'Combined Stats - Formula'!$A182,'Rodda Stats to 17-18'!O$3:O$465)</f>
        <v>0</v>
      </c>
      <c r="P182">
        <f t="shared" si="9"/>
        <v>29.17</v>
      </c>
      <c r="Q182">
        <f t="shared" si="10"/>
        <v>0</v>
      </c>
      <c r="R182">
        <f t="shared" si="11"/>
        <v>0</v>
      </c>
      <c r="S182" s="23">
        <f>SUMIF('Rodda Stats to 17-18'!$A$3:$A$465,'Combined Stats - Formula'!$A182,'Rodda Stats to 17-18'!S$3:S$465)</f>
        <v>0</v>
      </c>
      <c r="T182">
        <f>SUMIF('Rodda Stats to 17-18'!$A$3:$A$465,'Combined Stats - Formula'!$A182,'Rodda Stats to 17-18'!T$3:T$465)</f>
        <v>11</v>
      </c>
      <c r="U182">
        <f>SUMIF('Rodda Stats to 17-18'!$A$3:$A$465,'Combined Stats - Formula'!$A182,'Rodda Stats to 17-18'!U$3:U$465)</f>
        <v>0</v>
      </c>
      <c r="V182">
        <f>SUMIF('Rodda Stats to 17-18'!$A$3:$A$465,'Combined Stats - Formula'!$A182,'Rodda Stats to 17-18'!V$3:V$465)</f>
        <v>0</v>
      </c>
    </row>
    <row r="183" spans="1:22" x14ac:dyDescent="0.25">
      <c r="A183" s="20" t="s">
        <v>724</v>
      </c>
      <c r="B183">
        <f>SUMIF('Rodda Stats to 17-18'!$A$3:$A$465,'Combined Stats - Formula'!$A183,'Rodda Stats to 17-18'!B$3:B$465)</f>
        <v>0</v>
      </c>
      <c r="C183">
        <f>SUMIF('Rodda Stats to 17-18'!$A$3:$A$465,'Combined Stats - Formula'!$A183,'Rodda Stats to 17-18'!C$3:C$465)</f>
        <v>6</v>
      </c>
      <c r="D183">
        <f>SUMIF('Rodda Stats to 17-18'!$A$3:$A$465,'Combined Stats - Formula'!$A183,'Rodda Stats to 17-18'!D$3:D$465)</f>
        <v>10</v>
      </c>
      <c r="E183">
        <f>SUMIF('Rodda Stats to 17-18'!$A$3:$A$465,'Combined Stats - Formula'!$A183,'Rodda Stats to 17-18'!E$3:E$465)</f>
        <v>38</v>
      </c>
      <c r="F183">
        <f>SUMIF('Rodda Stats to 17-18'!$A$3:$A$465,'Combined Stats - Formula'!$A183,'Rodda Stats to 17-18'!F$3:F$465)</f>
        <v>4</v>
      </c>
      <c r="G183">
        <f>SUMIF('Rodda Stats to 17-18'!$A$3:$A$465,'Combined Stats - Formula'!$A183,'Rodda Stats to 17-18'!G$3:G$465)</f>
        <v>0</v>
      </c>
      <c r="H183">
        <f>SUMIF('Rodda Stats to 17-18'!$A$3:$A$465,'Combined Stats - Formula'!$A183,'Rodda Stats to 17-18'!H$3:H$465)</f>
        <v>0</v>
      </c>
      <c r="I183" s="23">
        <f>SUMIF('Rodda Stats to 17-18'!$A$3:$A$465,'Combined Stats - Formula'!$A183,'Rodda Stats to 17-18'!I$3:I$465)</f>
        <v>17.100000000000001</v>
      </c>
      <c r="J183">
        <f t="shared" si="8"/>
        <v>6.33</v>
      </c>
      <c r="K183">
        <f>SUMIF('Rodda Stats to 17-18'!$A$3:$A$465,'Combined Stats - Formula'!$A183,'Rodda Stats to 17-18'!K$3:K$465)</f>
        <v>0</v>
      </c>
      <c r="L183">
        <f>SUMIF('Rodda Stats to 17-18'!$A$3:$A$465,'Combined Stats - Formula'!$A183,'Rodda Stats to 17-18'!L$3:L$465)</f>
        <v>14</v>
      </c>
      <c r="M183">
        <f>SUMIF('Rodda Stats to 17-18'!$A$3:$A$465,'Combined Stats - Formula'!$A183,'Rodda Stats to 17-18'!M$3:M$465)</f>
        <v>154</v>
      </c>
      <c r="N183">
        <f>SUMIF('Rodda Stats to 17-18'!$A$3:$A$465,'Combined Stats - Formula'!$A183,'Rodda Stats to 17-18'!N$3:N$465)</f>
        <v>1</v>
      </c>
      <c r="O183">
        <f>SUMIF('Rodda Stats to 17-18'!$A$3:$A$465,'Combined Stats - Formula'!$A183,'Rodda Stats to 17-18'!O$3:O$465)</f>
        <v>0</v>
      </c>
      <c r="P183">
        <f t="shared" si="9"/>
        <v>11</v>
      </c>
      <c r="Q183">
        <f t="shared" si="10"/>
        <v>0</v>
      </c>
      <c r="R183">
        <f t="shared" si="11"/>
        <v>0</v>
      </c>
      <c r="S183" s="23">
        <f>SUMIF('Rodda Stats to 17-18'!$A$3:$A$465,'Combined Stats - Formula'!$A183,'Rodda Stats to 17-18'!S$3:S$465)</f>
        <v>0</v>
      </c>
      <c r="T183">
        <f>SUMIF('Rodda Stats to 17-18'!$A$3:$A$465,'Combined Stats - Formula'!$A183,'Rodda Stats to 17-18'!T$3:T$465)</f>
        <v>3</v>
      </c>
      <c r="U183">
        <f>SUMIF('Rodda Stats to 17-18'!$A$3:$A$465,'Combined Stats - Formula'!$A183,'Rodda Stats to 17-18'!U$3:U$465)</f>
        <v>0</v>
      </c>
      <c r="V183">
        <f>SUMIF('Rodda Stats to 17-18'!$A$3:$A$465,'Combined Stats - Formula'!$A183,'Rodda Stats to 17-18'!V$3:V$465)</f>
        <v>0</v>
      </c>
    </row>
    <row r="184" spans="1:22" x14ac:dyDescent="0.25">
      <c r="A184" s="20" t="s">
        <v>725</v>
      </c>
      <c r="B184">
        <f>SUMIF('Rodda Stats to 17-18'!$A$3:$A$465,'Combined Stats - Formula'!$A184,'Rodda Stats to 17-18'!B$3:B$465)</f>
        <v>0</v>
      </c>
      <c r="C184">
        <f>SUMIF('Rodda Stats to 17-18'!$A$3:$A$465,'Combined Stats - Formula'!$A184,'Rodda Stats to 17-18'!C$3:C$465)</f>
        <v>3</v>
      </c>
      <c r="D184">
        <f>SUMIF('Rodda Stats to 17-18'!$A$3:$A$465,'Combined Stats - Formula'!$A184,'Rodda Stats to 17-18'!D$3:D$465)</f>
        <v>4</v>
      </c>
      <c r="E184">
        <f>SUMIF('Rodda Stats to 17-18'!$A$3:$A$465,'Combined Stats - Formula'!$A184,'Rodda Stats to 17-18'!E$3:E$465)</f>
        <v>11</v>
      </c>
      <c r="F184">
        <f>SUMIF('Rodda Stats to 17-18'!$A$3:$A$465,'Combined Stats - Formula'!$A184,'Rodda Stats to 17-18'!F$3:F$465)</f>
        <v>0</v>
      </c>
      <c r="G184">
        <f>SUMIF('Rodda Stats to 17-18'!$A$3:$A$465,'Combined Stats - Formula'!$A184,'Rodda Stats to 17-18'!G$3:G$465)</f>
        <v>0</v>
      </c>
      <c r="H184">
        <f>SUMIF('Rodda Stats to 17-18'!$A$3:$A$465,'Combined Stats - Formula'!$A184,'Rodda Stats to 17-18'!H$3:H$465)</f>
        <v>0</v>
      </c>
      <c r="I184" s="23">
        <f>SUMIF('Rodda Stats to 17-18'!$A$3:$A$465,'Combined Stats - Formula'!$A184,'Rodda Stats to 17-18'!I$3:I$465)</f>
        <v>8</v>
      </c>
      <c r="J184">
        <f t="shared" si="8"/>
        <v>2.75</v>
      </c>
      <c r="K184">
        <f>SUMIF('Rodda Stats to 17-18'!$A$3:$A$465,'Combined Stats - Formula'!$A184,'Rodda Stats to 17-18'!K$3:K$465)</f>
        <v>0</v>
      </c>
      <c r="L184">
        <f>SUMIF('Rodda Stats to 17-18'!$A$3:$A$465,'Combined Stats - Formula'!$A184,'Rodda Stats to 17-18'!L$3:L$465)</f>
        <v>0</v>
      </c>
      <c r="M184">
        <f>SUMIF('Rodda Stats to 17-18'!$A$3:$A$465,'Combined Stats - Formula'!$A184,'Rodda Stats to 17-18'!M$3:M$465)</f>
        <v>0</v>
      </c>
      <c r="N184">
        <f>SUMIF('Rodda Stats to 17-18'!$A$3:$A$465,'Combined Stats - Formula'!$A184,'Rodda Stats to 17-18'!N$3:N$465)</f>
        <v>0</v>
      </c>
      <c r="O184">
        <f>SUMIF('Rodda Stats to 17-18'!$A$3:$A$465,'Combined Stats - Formula'!$A184,'Rodda Stats to 17-18'!O$3:O$465)</f>
        <v>0</v>
      </c>
      <c r="P184" t="str">
        <f t="shared" si="9"/>
        <v/>
      </c>
      <c r="Q184">
        <f t="shared" si="10"/>
        <v>0</v>
      </c>
      <c r="R184">
        <f t="shared" si="11"/>
        <v>0</v>
      </c>
      <c r="S184" s="23">
        <f>SUMIF('Rodda Stats to 17-18'!$A$3:$A$465,'Combined Stats - Formula'!$A184,'Rodda Stats to 17-18'!S$3:S$465)</f>
        <v>0</v>
      </c>
      <c r="T184">
        <f>SUMIF('Rodda Stats to 17-18'!$A$3:$A$465,'Combined Stats - Formula'!$A184,'Rodda Stats to 17-18'!T$3:T$465)</f>
        <v>0</v>
      </c>
      <c r="U184">
        <f>SUMIF('Rodda Stats to 17-18'!$A$3:$A$465,'Combined Stats - Formula'!$A184,'Rodda Stats to 17-18'!U$3:U$465)</f>
        <v>0</v>
      </c>
      <c r="V184">
        <f>SUMIF('Rodda Stats to 17-18'!$A$3:$A$465,'Combined Stats - Formula'!$A184,'Rodda Stats to 17-18'!V$3:V$465)</f>
        <v>0</v>
      </c>
    </row>
    <row r="185" spans="1:22" x14ac:dyDescent="0.25">
      <c r="A185" s="20" t="s">
        <v>726</v>
      </c>
      <c r="B185">
        <f>SUMIF('Rodda Stats to 17-18'!$A$3:$A$465,'Combined Stats - Formula'!$A185,'Rodda Stats to 17-18'!B$3:B$465)</f>
        <v>0</v>
      </c>
      <c r="C185">
        <f>SUMIF('Rodda Stats to 17-18'!$A$3:$A$465,'Combined Stats - Formula'!$A185,'Rodda Stats to 17-18'!C$3:C$465)</f>
        <v>61</v>
      </c>
      <c r="D185">
        <f>SUMIF('Rodda Stats to 17-18'!$A$3:$A$465,'Combined Stats - Formula'!$A185,'Rodda Stats to 17-18'!D$3:D$465)</f>
        <v>69</v>
      </c>
      <c r="E185">
        <f>SUMIF('Rodda Stats to 17-18'!$A$3:$A$465,'Combined Stats - Formula'!$A185,'Rodda Stats to 17-18'!E$3:E$465)</f>
        <v>1178</v>
      </c>
      <c r="F185">
        <f>SUMIF('Rodda Stats to 17-18'!$A$3:$A$465,'Combined Stats - Formula'!$A185,'Rodda Stats to 17-18'!F$3:F$465)</f>
        <v>7</v>
      </c>
      <c r="G185">
        <f>SUMIF('Rodda Stats to 17-18'!$A$3:$A$465,'Combined Stats - Formula'!$A185,'Rodda Stats to 17-18'!G$3:G$465)</f>
        <v>4</v>
      </c>
      <c r="H185">
        <f>SUMIF('Rodda Stats to 17-18'!$A$3:$A$465,'Combined Stats - Formula'!$A185,'Rodda Stats to 17-18'!H$3:H$465)</f>
        <v>0</v>
      </c>
      <c r="I185" s="23">
        <f>SUMIF('Rodda Stats to 17-18'!$A$3:$A$465,'Combined Stats - Formula'!$A185,'Rodda Stats to 17-18'!I$3:I$465)</f>
        <v>84</v>
      </c>
      <c r="J185">
        <f t="shared" si="8"/>
        <v>19</v>
      </c>
      <c r="K185">
        <f>SUMIF('Rodda Stats to 17-18'!$A$3:$A$465,'Combined Stats - Formula'!$A185,'Rodda Stats to 17-18'!K$3:K$465)</f>
        <v>0</v>
      </c>
      <c r="L185">
        <f>SUMIF('Rodda Stats to 17-18'!$A$3:$A$465,'Combined Stats - Formula'!$A185,'Rodda Stats to 17-18'!L$3:L$465)</f>
        <v>63</v>
      </c>
      <c r="M185">
        <f>SUMIF('Rodda Stats to 17-18'!$A$3:$A$465,'Combined Stats - Formula'!$A185,'Rodda Stats to 17-18'!M$3:M$465)</f>
        <v>1365</v>
      </c>
      <c r="N185">
        <f>SUMIF('Rodda Stats to 17-18'!$A$3:$A$465,'Combined Stats - Formula'!$A185,'Rodda Stats to 17-18'!N$3:N$465)</f>
        <v>1</v>
      </c>
      <c r="O185">
        <f>SUMIF('Rodda Stats to 17-18'!$A$3:$A$465,'Combined Stats - Formula'!$A185,'Rodda Stats to 17-18'!O$3:O$465)</f>
        <v>0</v>
      </c>
      <c r="P185">
        <f t="shared" si="9"/>
        <v>21.67</v>
      </c>
      <c r="Q185">
        <f t="shared" si="10"/>
        <v>0</v>
      </c>
      <c r="R185">
        <f t="shared" si="11"/>
        <v>0</v>
      </c>
      <c r="S185" s="23">
        <f>SUMIF('Rodda Stats to 17-18'!$A$3:$A$465,'Combined Stats - Formula'!$A185,'Rodda Stats to 17-18'!S$3:S$465)</f>
        <v>0</v>
      </c>
      <c r="T185">
        <f>SUMIF('Rodda Stats to 17-18'!$A$3:$A$465,'Combined Stats - Formula'!$A185,'Rodda Stats to 17-18'!T$3:T$465)</f>
        <v>24</v>
      </c>
      <c r="U185">
        <f>SUMIF('Rodda Stats to 17-18'!$A$3:$A$465,'Combined Stats - Formula'!$A185,'Rodda Stats to 17-18'!U$3:U$465)</f>
        <v>0</v>
      </c>
      <c r="V185">
        <f>SUMIF('Rodda Stats to 17-18'!$A$3:$A$465,'Combined Stats - Formula'!$A185,'Rodda Stats to 17-18'!V$3:V$465)</f>
        <v>0</v>
      </c>
    </row>
    <row r="186" spans="1:22" x14ac:dyDescent="0.25">
      <c r="A186" s="20" t="s">
        <v>727</v>
      </c>
      <c r="B186">
        <f>SUMIF('Rodda Stats to 17-18'!$A$3:$A$465,'Combined Stats - Formula'!$A186,'Rodda Stats to 17-18'!B$3:B$465)</f>
        <v>0</v>
      </c>
      <c r="C186">
        <f>SUMIF('Rodda Stats to 17-18'!$A$3:$A$465,'Combined Stats - Formula'!$A186,'Rodda Stats to 17-18'!C$3:C$465)</f>
        <v>91</v>
      </c>
      <c r="D186">
        <f>SUMIF('Rodda Stats to 17-18'!$A$3:$A$465,'Combined Stats - Formula'!$A186,'Rodda Stats to 17-18'!D$3:D$465)</f>
        <v>93</v>
      </c>
      <c r="E186">
        <f>SUMIF('Rodda Stats to 17-18'!$A$3:$A$465,'Combined Stats - Formula'!$A186,'Rodda Stats to 17-18'!E$3:E$465)</f>
        <v>1479</v>
      </c>
      <c r="F186">
        <f>SUMIF('Rodda Stats to 17-18'!$A$3:$A$465,'Combined Stats - Formula'!$A186,'Rodda Stats to 17-18'!F$3:F$465)</f>
        <v>8</v>
      </c>
      <c r="G186">
        <f>SUMIF('Rodda Stats to 17-18'!$A$3:$A$465,'Combined Stats - Formula'!$A186,'Rodda Stats to 17-18'!G$3:G$465)</f>
        <v>4</v>
      </c>
      <c r="H186">
        <f>SUMIF('Rodda Stats to 17-18'!$A$3:$A$465,'Combined Stats - Formula'!$A186,'Rodda Stats to 17-18'!H$3:H$465)</f>
        <v>0</v>
      </c>
      <c r="I186" s="23">
        <f>SUMIF('Rodda Stats to 17-18'!$A$3:$A$465,'Combined Stats - Formula'!$A186,'Rodda Stats to 17-18'!I$3:I$465)</f>
        <v>68</v>
      </c>
      <c r="J186">
        <f t="shared" si="8"/>
        <v>17.399999999999999</v>
      </c>
      <c r="K186">
        <f>SUMIF('Rodda Stats to 17-18'!$A$3:$A$465,'Combined Stats - Formula'!$A186,'Rodda Stats to 17-18'!K$3:K$465)</f>
        <v>0</v>
      </c>
      <c r="L186">
        <f>SUMIF('Rodda Stats to 17-18'!$A$3:$A$465,'Combined Stats - Formula'!$A186,'Rodda Stats to 17-18'!L$3:L$465)</f>
        <v>111</v>
      </c>
      <c r="M186">
        <f>SUMIF('Rodda Stats to 17-18'!$A$3:$A$465,'Combined Stats - Formula'!$A186,'Rodda Stats to 17-18'!M$3:M$465)</f>
        <v>2236</v>
      </c>
      <c r="N186">
        <f>SUMIF('Rodda Stats to 17-18'!$A$3:$A$465,'Combined Stats - Formula'!$A186,'Rodda Stats to 17-18'!N$3:N$465)</f>
        <v>2</v>
      </c>
      <c r="O186">
        <f>SUMIF('Rodda Stats to 17-18'!$A$3:$A$465,'Combined Stats - Formula'!$A186,'Rodda Stats to 17-18'!O$3:O$465)</f>
        <v>0</v>
      </c>
      <c r="P186">
        <f t="shared" si="9"/>
        <v>20.14</v>
      </c>
      <c r="Q186">
        <f t="shared" si="10"/>
        <v>0</v>
      </c>
      <c r="R186">
        <f t="shared" si="11"/>
        <v>0</v>
      </c>
      <c r="S186" s="23">
        <f>SUMIF('Rodda Stats to 17-18'!$A$3:$A$465,'Combined Stats - Formula'!$A186,'Rodda Stats to 17-18'!S$3:S$465)</f>
        <v>0</v>
      </c>
      <c r="T186">
        <f>SUMIF('Rodda Stats to 17-18'!$A$3:$A$465,'Combined Stats - Formula'!$A186,'Rodda Stats to 17-18'!T$3:T$465)</f>
        <v>45</v>
      </c>
      <c r="U186">
        <f>SUMIF('Rodda Stats to 17-18'!$A$3:$A$465,'Combined Stats - Formula'!$A186,'Rodda Stats to 17-18'!U$3:U$465)</f>
        <v>0</v>
      </c>
      <c r="V186">
        <f>SUMIF('Rodda Stats to 17-18'!$A$3:$A$465,'Combined Stats - Formula'!$A186,'Rodda Stats to 17-18'!V$3:V$465)</f>
        <v>0</v>
      </c>
    </row>
    <row r="187" spans="1:22" x14ac:dyDescent="0.25">
      <c r="A187" s="20" t="s">
        <v>728</v>
      </c>
      <c r="B187">
        <f>SUMIF('Rodda Stats to 17-18'!$A$3:$A$465,'Combined Stats - Formula'!$A187,'Rodda Stats to 17-18'!B$3:B$465)</f>
        <v>0</v>
      </c>
      <c r="C187">
        <f>SUMIF('Rodda Stats to 17-18'!$A$3:$A$465,'Combined Stats - Formula'!$A187,'Rodda Stats to 17-18'!C$3:C$465)</f>
        <v>22</v>
      </c>
      <c r="D187">
        <f>SUMIF('Rodda Stats to 17-18'!$A$3:$A$465,'Combined Stats - Formula'!$A187,'Rodda Stats to 17-18'!D$3:D$465)</f>
        <v>28</v>
      </c>
      <c r="E187">
        <f>SUMIF('Rodda Stats to 17-18'!$A$3:$A$465,'Combined Stats - Formula'!$A187,'Rodda Stats to 17-18'!E$3:E$465)</f>
        <v>389</v>
      </c>
      <c r="F187">
        <f>SUMIF('Rodda Stats to 17-18'!$A$3:$A$465,'Combined Stats - Formula'!$A187,'Rodda Stats to 17-18'!F$3:F$465)</f>
        <v>2</v>
      </c>
      <c r="G187">
        <f>SUMIF('Rodda Stats to 17-18'!$A$3:$A$465,'Combined Stats - Formula'!$A187,'Rodda Stats to 17-18'!G$3:G$465)</f>
        <v>1</v>
      </c>
      <c r="H187">
        <f>SUMIF('Rodda Stats to 17-18'!$A$3:$A$465,'Combined Stats - Formula'!$A187,'Rodda Stats to 17-18'!H$3:H$465)</f>
        <v>0</v>
      </c>
      <c r="I187" s="23">
        <f>SUMIF('Rodda Stats to 17-18'!$A$3:$A$465,'Combined Stats - Formula'!$A187,'Rodda Stats to 17-18'!I$3:I$465)</f>
        <v>51</v>
      </c>
      <c r="J187">
        <f t="shared" si="8"/>
        <v>14.96</v>
      </c>
      <c r="K187">
        <f>SUMIF('Rodda Stats to 17-18'!$A$3:$A$465,'Combined Stats - Formula'!$A187,'Rodda Stats to 17-18'!K$3:K$465)</f>
        <v>0</v>
      </c>
      <c r="L187">
        <f>SUMIF('Rodda Stats to 17-18'!$A$3:$A$465,'Combined Stats - Formula'!$A187,'Rodda Stats to 17-18'!L$3:L$465)</f>
        <v>5</v>
      </c>
      <c r="M187">
        <f>SUMIF('Rodda Stats to 17-18'!$A$3:$A$465,'Combined Stats - Formula'!$A187,'Rodda Stats to 17-18'!M$3:M$465)</f>
        <v>52</v>
      </c>
      <c r="N187">
        <f>SUMIF('Rodda Stats to 17-18'!$A$3:$A$465,'Combined Stats - Formula'!$A187,'Rodda Stats to 17-18'!N$3:N$465)</f>
        <v>0</v>
      </c>
      <c r="O187">
        <f>SUMIF('Rodda Stats to 17-18'!$A$3:$A$465,'Combined Stats - Formula'!$A187,'Rodda Stats to 17-18'!O$3:O$465)</f>
        <v>0</v>
      </c>
      <c r="P187">
        <f t="shared" si="9"/>
        <v>10.4</v>
      </c>
      <c r="Q187">
        <f t="shared" si="10"/>
        <v>0</v>
      </c>
      <c r="R187">
        <f t="shared" si="11"/>
        <v>0</v>
      </c>
      <c r="S187" s="23">
        <f>SUMIF('Rodda Stats to 17-18'!$A$3:$A$465,'Combined Stats - Formula'!$A187,'Rodda Stats to 17-18'!S$3:S$465)</f>
        <v>0</v>
      </c>
      <c r="T187">
        <f>SUMIF('Rodda Stats to 17-18'!$A$3:$A$465,'Combined Stats - Formula'!$A187,'Rodda Stats to 17-18'!T$3:T$465)</f>
        <v>3</v>
      </c>
      <c r="U187">
        <f>SUMIF('Rodda Stats to 17-18'!$A$3:$A$465,'Combined Stats - Formula'!$A187,'Rodda Stats to 17-18'!U$3:U$465)</f>
        <v>0</v>
      </c>
      <c r="V187">
        <f>SUMIF('Rodda Stats to 17-18'!$A$3:$A$465,'Combined Stats - Formula'!$A187,'Rodda Stats to 17-18'!V$3:V$465)</f>
        <v>0</v>
      </c>
    </row>
    <row r="188" spans="1:22" x14ac:dyDescent="0.25">
      <c r="A188" s="20" t="s">
        <v>729</v>
      </c>
      <c r="B188">
        <f>SUMIF('Rodda Stats to 17-18'!$A$3:$A$465,'Combined Stats - Formula'!$A188,'Rodda Stats to 17-18'!B$3:B$465)</f>
        <v>0</v>
      </c>
      <c r="C188">
        <f>SUMIF('Rodda Stats to 17-18'!$A$3:$A$465,'Combined Stats - Formula'!$A188,'Rodda Stats to 17-18'!C$3:C$465)</f>
        <v>2</v>
      </c>
      <c r="D188">
        <f>SUMIF('Rodda Stats to 17-18'!$A$3:$A$465,'Combined Stats - Formula'!$A188,'Rodda Stats to 17-18'!D$3:D$465)</f>
        <v>1</v>
      </c>
      <c r="E188">
        <f>SUMIF('Rodda Stats to 17-18'!$A$3:$A$465,'Combined Stats - Formula'!$A188,'Rodda Stats to 17-18'!E$3:E$465)</f>
        <v>23</v>
      </c>
      <c r="F188">
        <f>SUMIF('Rodda Stats to 17-18'!$A$3:$A$465,'Combined Stats - Formula'!$A188,'Rodda Stats to 17-18'!F$3:F$465)</f>
        <v>0</v>
      </c>
      <c r="G188">
        <f>SUMIF('Rodda Stats to 17-18'!$A$3:$A$465,'Combined Stats - Formula'!$A188,'Rodda Stats to 17-18'!G$3:G$465)</f>
        <v>0</v>
      </c>
      <c r="H188">
        <f>SUMIF('Rodda Stats to 17-18'!$A$3:$A$465,'Combined Stats - Formula'!$A188,'Rodda Stats to 17-18'!H$3:H$465)</f>
        <v>0</v>
      </c>
      <c r="I188" s="23">
        <f>SUMIF('Rodda Stats to 17-18'!$A$3:$A$465,'Combined Stats - Formula'!$A188,'Rodda Stats to 17-18'!I$3:I$465)</f>
        <v>23</v>
      </c>
      <c r="J188">
        <f t="shared" si="8"/>
        <v>23</v>
      </c>
      <c r="K188">
        <f>SUMIF('Rodda Stats to 17-18'!$A$3:$A$465,'Combined Stats - Formula'!$A188,'Rodda Stats to 17-18'!K$3:K$465)</f>
        <v>0</v>
      </c>
      <c r="L188">
        <f>SUMIF('Rodda Stats to 17-18'!$A$3:$A$465,'Combined Stats - Formula'!$A188,'Rodda Stats to 17-18'!L$3:L$465)</f>
        <v>0</v>
      </c>
      <c r="M188">
        <f>SUMIF('Rodda Stats to 17-18'!$A$3:$A$465,'Combined Stats - Formula'!$A188,'Rodda Stats to 17-18'!M$3:M$465)</f>
        <v>0</v>
      </c>
      <c r="N188">
        <f>SUMIF('Rodda Stats to 17-18'!$A$3:$A$465,'Combined Stats - Formula'!$A188,'Rodda Stats to 17-18'!N$3:N$465)</f>
        <v>0</v>
      </c>
      <c r="O188">
        <f>SUMIF('Rodda Stats to 17-18'!$A$3:$A$465,'Combined Stats - Formula'!$A188,'Rodda Stats to 17-18'!O$3:O$465)</f>
        <v>0</v>
      </c>
      <c r="P188" t="str">
        <f t="shared" si="9"/>
        <v/>
      </c>
      <c r="Q188">
        <f t="shared" si="10"/>
        <v>0</v>
      </c>
      <c r="R188">
        <f t="shared" si="11"/>
        <v>0</v>
      </c>
      <c r="S188" s="23">
        <f>SUMIF('Rodda Stats to 17-18'!$A$3:$A$465,'Combined Stats - Formula'!$A188,'Rodda Stats to 17-18'!S$3:S$465)</f>
        <v>0</v>
      </c>
      <c r="T188">
        <f>SUMIF('Rodda Stats to 17-18'!$A$3:$A$465,'Combined Stats - Formula'!$A188,'Rodda Stats to 17-18'!T$3:T$465)</f>
        <v>1</v>
      </c>
      <c r="U188">
        <f>SUMIF('Rodda Stats to 17-18'!$A$3:$A$465,'Combined Stats - Formula'!$A188,'Rodda Stats to 17-18'!U$3:U$465)</f>
        <v>0</v>
      </c>
      <c r="V188">
        <f>SUMIF('Rodda Stats to 17-18'!$A$3:$A$465,'Combined Stats - Formula'!$A188,'Rodda Stats to 17-18'!V$3:V$465)</f>
        <v>0</v>
      </c>
    </row>
    <row r="189" spans="1:22" x14ac:dyDescent="0.25">
      <c r="A189" s="20" t="s">
        <v>730</v>
      </c>
      <c r="B189">
        <f>SUMIF('Rodda Stats to 17-18'!$A$3:$A$465,'Combined Stats - Formula'!$A189,'Rodda Stats to 17-18'!B$3:B$465)</f>
        <v>0</v>
      </c>
      <c r="C189">
        <f>SUMIF('Rodda Stats to 17-18'!$A$3:$A$465,'Combined Stats - Formula'!$A189,'Rodda Stats to 17-18'!C$3:C$465)</f>
        <v>47</v>
      </c>
      <c r="D189">
        <f>SUMIF('Rodda Stats to 17-18'!$A$3:$A$465,'Combined Stats - Formula'!$A189,'Rodda Stats to 17-18'!D$3:D$465)</f>
        <v>50</v>
      </c>
      <c r="E189">
        <f>SUMIF('Rodda Stats to 17-18'!$A$3:$A$465,'Combined Stats - Formula'!$A189,'Rodda Stats to 17-18'!E$3:E$465)</f>
        <v>877</v>
      </c>
      <c r="F189">
        <f>SUMIF('Rodda Stats to 17-18'!$A$3:$A$465,'Combined Stats - Formula'!$A189,'Rodda Stats to 17-18'!F$3:F$465)</f>
        <v>12</v>
      </c>
      <c r="G189">
        <f>SUMIF('Rodda Stats to 17-18'!$A$3:$A$465,'Combined Stats - Formula'!$A189,'Rodda Stats to 17-18'!G$3:G$465)</f>
        <v>4</v>
      </c>
      <c r="H189">
        <f>SUMIF('Rodda Stats to 17-18'!$A$3:$A$465,'Combined Stats - Formula'!$A189,'Rodda Stats to 17-18'!H$3:H$465)</f>
        <v>0</v>
      </c>
      <c r="I189" s="23">
        <f>SUMIF('Rodda Stats to 17-18'!$A$3:$A$465,'Combined Stats - Formula'!$A189,'Rodda Stats to 17-18'!I$3:I$465)</f>
        <v>66.099999999999994</v>
      </c>
      <c r="J189">
        <f t="shared" si="8"/>
        <v>23.08</v>
      </c>
      <c r="K189">
        <f>SUMIF('Rodda Stats to 17-18'!$A$3:$A$465,'Combined Stats - Formula'!$A189,'Rodda Stats to 17-18'!K$3:K$465)</f>
        <v>0</v>
      </c>
      <c r="L189">
        <f>SUMIF('Rodda Stats to 17-18'!$A$3:$A$465,'Combined Stats - Formula'!$A189,'Rodda Stats to 17-18'!L$3:L$465)</f>
        <v>82</v>
      </c>
      <c r="M189">
        <f>SUMIF('Rodda Stats to 17-18'!$A$3:$A$465,'Combined Stats - Formula'!$A189,'Rodda Stats to 17-18'!M$3:M$465)</f>
        <v>1498</v>
      </c>
      <c r="N189">
        <f>SUMIF('Rodda Stats to 17-18'!$A$3:$A$465,'Combined Stats - Formula'!$A189,'Rodda Stats to 17-18'!N$3:N$465)</f>
        <v>3</v>
      </c>
      <c r="O189">
        <f>SUMIF('Rodda Stats to 17-18'!$A$3:$A$465,'Combined Stats - Formula'!$A189,'Rodda Stats to 17-18'!O$3:O$465)</f>
        <v>0</v>
      </c>
      <c r="P189">
        <f t="shared" si="9"/>
        <v>18.27</v>
      </c>
      <c r="Q189">
        <f t="shared" si="10"/>
        <v>0</v>
      </c>
      <c r="R189">
        <f t="shared" si="11"/>
        <v>0</v>
      </c>
      <c r="S189" s="23">
        <f>SUMIF('Rodda Stats to 17-18'!$A$3:$A$465,'Combined Stats - Formula'!$A189,'Rodda Stats to 17-18'!S$3:S$465)</f>
        <v>0</v>
      </c>
      <c r="T189">
        <f>SUMIF('Rodda Stats to 17-18'!$A$3:$A$465,'Combined Stats - Formula'!$A189,'Rodda Stats to 17-18'!T$3:T$465)</f>
        <v>5</v>
      </c>
      <c r="U189">
        <f>SUMIF('Rodda Stats to 17-18'!$A$3:$A$465,'Combined Stats - Formula'!$A189,'Rodda Stats to 17-18'!U$3:U$465)</f>
        <v>0</v>
      </c>
      <c r="V189">
        <f>SUMIF('Rodda Stats to 17-18'!$A$3:$A$465,'Combined Stats - Formula'!$A189,'Rodda Stats to 17-18'!V$3:V$465)</f>
        <v>0</v>
      </c>
    </row>
    <row r="190" spans="1:22" x14ac:dyDescent="0.25">
      <c r="A190" s="20" t="s">
        <v>731</v>
      </c>
      <c r="B190">
        <f>SUMIF('Rodda Stats to 17-18'!$A$3:$A$465,'Combined Stats - Formula'!$A190,'Rodda Stats to 17-18'!B$3:B$465)</f>
        <v>0</v>
      </c>
      <c r="C190">
        <f>SUMIF('Rodda Stats to 17-18'!$A$3:$A$465,'Combined Stats - Formula'!$A190,'Rodda Stats to 17-18'!C$3:C$465)</f>
        <v>2</v>
      </c>
      <c r="D190">
        <f>SUMIF('Rodda Stats to 17-18'!$A$3:$A$465,'Combined Stats - Formula'!$A190,'Rodda Stats to 17-18'!D$3:D$465)</f>
        <v>1</v>
      </c>
      <c r="E190">
        <f>SUMIF('Rodda Stats to 17-18'!$A$3:$A$465,'Combined Stats - Formula'!$A190,'Rodda Stats to 17-18'!E$3:E$465)</f>
        <v>7</v>
      </c>
      <c r="F190">
        <f>SUMIF('Rodda Stats to 17-18'!$A$3:$A$465,'Combined Stats - Formula'!$A190,'Rodda Stats to 17-18'!F$3:F$465)</f>
        <v>1</v>
      </c>
      <c r="G190">
        <f>SUMIF('Rodda Stats to 17-18'!$A$3:$A$465,'Combined Stats - Formula'!$A190,'Rodda Stats to 17-18'!G$3:G$465)</f>
        <v>0</v>
      </c>
      <c r="H190">
        <f>SUMIF('Rodda Stats to 17-18'!$A$3:$A$465,'Combined Stats - Formula'!$A190,'Rodda Stats to 17-18'!H$3:H$465)</f>
        <v>0</v>
      </c>
      <c r="I190" s="23">
        <f>SUMIF('Rodda Stats to 17-18'!$A$3:$A$465,'Combined Stats - Formula'!$A190,'Rodda Stats to 17-18'!I$3:I$465)</f>
        <v>7.1</v>
      </c>
      <c r="J190" t="e">
        <f t="shared" si="8"/>
        <v>#DIV/0!</v>
      </c>
      <c r="K190">
        <f>SUMIF('Rodda Stats to 17-18'!$A$3:$A$465,'Combined Stats - Formula'!$A190,'Rodda Stats to 17-18'!K$3:K$465)</f>
        <v>0</v>
      </c>
      <c r="L190">
        <f>SUMIF('Rodda Stats to 17-18'!$A$3:$A$465,'Combined Stats - Formula'!$A190,'Rodda Stats to 17-18'!L$3:L$465)</f>
        <v>0</v>
      </c>
      <c r="M190">
        <f>SUMIF('Rodda Stats to 17-18'!$A$3:$A$465,'Combined Stats - Formula'!$A190,'Rodda Stats to 17-18'!M$3:M$465)</f>
        <v>21</v>
      </c>
      <c r="N190">
        <f>SUMIF('Rodda Stats to 17-18'!$A$3:$A$465,'Combined Stats - Formula'!$A190,'Rodda Stats to 17-18'!N$3:N$465)</f>
        <v>0</v>
      </c>
      <c r="O190">
        <f>SUMIF('Rodda Stats to 17-18'!$A$3:$A$465,'Combined Stats - Formula'!$A190,'Rodda Stats to 17-18'!O$3:O$465)</f>
        <v>0</v>
      </c>
      <c r="P190" t="str">
        <f t="shared" si="9"/>
        <v/>
      </c>
      <c r="Q190">
        <f t="shared" si="10"/>
        <v>0</v>
      </c>
      <c r="R190">
        <f t="shared" si="11"/>
        <v>0</v>
      </c>
      <c r="S190" s="23">
        <f>SUMIF('Rodda Stats to 17-18'!$A$3:$A$465,'Combined Stats - Formula'!$A190,'Rodda Stats to 17-18'!S$3:S$465)</f>
        <v>0</v>
      </c>
      <c r="T190">
        <f>SUMIF('Rodda Stats to 17-18'!$A$3:$A$465,'Combined Stats - Formula'!$A190,'Rodda Stats to 17-18'!T$3:T$465)</f>
        <v>0</v>
      </c>
      <c r="U190">
        <f>SUMIF('Rodda Stats to 17-18'!$A$3:$A$465,'Combined Stats - Formula'!$A190,'Rodda Stats to 17-18'!U$3:U$465)</f>
        <v>0</v>
      </c>
      <c r="V190">
        <f>SUMIF('Rodda Stats to 17-18'!$A$3:$A$465,'Combined Stats - Formula'!$A190,'Rodda Stats to 17-18'!V$3:V$465)</f>
        <v>0</v>
      </c>
    </row>
    <row r="191" spans="1:22" x14ac:dyDescent="0.25">
      <c r="A191" s="20" t="s">
        <v>732</v>
      </c>
      <c r="B191">
        <f>SUMIF('Rodda Stats to 17-18'!$A$3:$A$465,'Combined Stats - Formula'!$A191,'Rodda Stats to 17-18'!B$3:B$465)</f>
        <v>0</v>
      </c>
      <c r="C191">
        <f>SUMIF('Rodda Stats to 17-18'!$A$3:$A$465,'Combined Stats - Formula'!$A191,'Rodda Stats to 17-18'!C$3:C$465)</f>
        <v>46</v>
      </c>
      <c r="D191">
        <f>SUMIF('Rodda Stats to 17-18'!$A$3:$A$465,'Combined Stats - Formula'!$A191,'Rodda Stats to 17-18'!D$3:D$465)</f>
        <v>43</v>
      </c>
      <c r="E191">
        <f>SUMIF('Rodda Stats to 17-18'!$A$3:$A$465,'Combined Stats - Formula'!$A191,'Rodda Stats to 17-18'!E$3:E$465)</f>
        <v>1197</v>
      </c>
      <c r="F191">
        <f>SUMIF('Rodda Stats to 17-18'!$A$3:$A$465,'Combined Stats - Formula'!$A191,'Rodda Stats to 17-18'!F$3:F$465)</f>
        <v>9</v>
      </c>
      <c r="G191">
        <f>SUMIF('Rodda Stats to 17-18'!$A$3:$A$465,'Combined Stats - Formula'!$A191,'Rodda Stats to 17-18'!G$3:G$465)</f>
        <v>7</v>
      </c>
      <c r="H191">
        <f>SUMIF('Rodda Stats to 17-18'!$A$3:$A$465,'Combined Stats - Formula'!$A191,'Rodda Stats to 17-18'!H$3:H$465)</f>
        <v>1</v>
      </c>
      <c r="I191" s="23">
        <f>SUMIF('Rodda Stats to 17-18'!$A$3:$A$465,'Combined Stats - Formula'!$A191,'Rodda Stats to 17-18'!I$3:I$465)</f>
        <v>118.1</v>
      </c>
      <c r="J191">
        <f t="shared" si="8"/>
        <v>35.21</v>
      </c>
      <c r="K191">
        <f>SUMIF('Rodda Stats to 17-18'!$A$3:$A$465,'Combined Stats - Formula'!$A191,'Rodda Stats to 17-18'!K$3:K$465)</f>
        <v>0</v>
      </c>
      <c r="L191">
        <f>SUMIF('Rodda Stats to 17-18'!$A$3:$A$465,'Combined Stats - Formula'!$A191,'Rodda Stats to 17-18'!L$3:L$465)</f>
        <v>8</v>
      </c>
      <c r="M191">
        <f>SUMIF('Rodda Stats to 17-18'!$A$3:$A$465,'Combined Stats - Formula'!$A191,'Rodda Stats to 17-18'!M$3:M$465)</f>
        <v>249</v>
      </c>
      <c r="N191">
        <f>SUMIF('Rodda Stats to 17-18'!$A$3:$A$465,'Combined Stats - Formula'!$A191,'Rodda Stats to 17-18'!N$3:N$465)</f>
        <v>0</v>
      </c>
      <c r="O191">
        <f>SUMIF('Rodda Stats to 17-18'!$A$3:$A$465,'Combined Stats - Formula'!$A191,'Rodda Stats to 17-18'!O$3:O$465)</f>
        <v>0</v>
      </c>
      <c r="P191">
        <f t="shared" si="9"/>
        <v>31.13</v>
      </c>
      <c r="Q191">
        <f t="shared" si="10"/>
        <v>0</v>
      </c>
      <c r="R191">
        <f t="shared" si="11"/>
        <v>0</v>
      </c>
      <c r="S191" s="23">
        <f>SUMIF('Rodda Stats to 17-18'!$A$3:$A$465,'Combined Stats - Formula'!$A191,'Rodda Stats to 17-18'!S$3:S$465)</f>
        <v>0</v>
      </c>
      <c r="T191">
        <f>SUMIF('Rodda Stats to 17-18'!$A$3:$A$465,'Combined Stats - Formula'!$A191,'Rodda Stats to 17-18'!T$3:T$465)</f>
        <v>26</v>
      </c>
      <c r="U191">
        <f>SUMIF('Rodda Stats to 17-18'!$A$3:$A$465,'Combined Stats - Formula'!$A191,'Rodda Stats to 17-18'!U$3:U$465)</f>
        <v>0</v>
      </c>
      <c r="V191">
        <f>SUMIF('Rodda Stats to 17-18'!$A$3:$A$465,'Combined Stats - Formula'!$A191,'Rodda Stats to 17-18'!V$3:V$465)</f>
        <v>0</v>
      </c>
    </row>
    <row r="192" spans="1:22" x14ac:dyDescent="0.25">
      <c r="A192" s="20" t="s">
        <v>733</v>
      </c>
      <c r="B192">
        <f>SUMIF('Rodda Stats to 17-18'!$A$3:$A$465,'Combined Stats - Formula'!$A192,'Rodda Stats to 17-18'!B$3:B$465)</f>
        <v>0</v>
      </c>
      <c r="C192">
        <f>SUMIF('Rodda Stats to 17-18'!$A$3:$A$465,'Combined Stats - Formula'!$A192,'Rodda Stats to 17-18'!C$3:C$465)</f>
        <v>1</v>
      </c>
      <c r="D192">
        <f>SUMIF('Rodda Stats to 17-18'!$A$3:$A$465,'Combined Stats - Formula'!$A192,'Rodda Stats to 17-18'!D$3:D$465)</f>
        <v>1</v>
      </c>
      <c r="E192">
        <f>SUMIF('Rodda Stats to 17-18'!$A$3:$A$465,'Combined Stats - Formula'!$A192,'Rodda Stats to 17-18'!E$3:E$465)</f>
        <v>3</v>
      </c>
      <c r="F192">
        <f>SUMIF('Rodda Stats to 17-18'!$A$3:$A$465,'Combined Stats - Formula'!$A192,'Rodda Stats to 17-18'!F$3:F$465)</f>
        <v>0</v>
      </c>
      <c r="G192">
        <f>SUMIF('Rodda Stats to 17-18'!$A$3:$A$465,'Combined Stats - Formula'!$A192,'Rodda Stats to 17-18'!G$3:G$465)</f>
        <v>0</v>
      </c>
      <c r="H192">
        <f>SUMIF('Rodda Stats to 17-18'!$A$3:$A$465,'Combined Stats - Formula'!$A192,'Rodda Stats to 17-18'!H$3:H$465)</f>
        <v>0</v>
      </c>
      <c r="I192" s="23">
        <f>SUMIF('Rodda Stats to 17-18'!$A$3:$A$465,'Combined Stats - Formula'!$A192,'Rodda Stats to 17-18'!I$3:I$465)</f>
        <v>3</v>
      </c>
      <c r="J192">
        <f t="shared" si="8"/>
        <v>3</v>
      </c>
      <c r="K192">
        <f>SUMIF('Rodda Stats to 17-18'!$A$3:$A$465,'Combined Stats - Formula'!$A192,'Rodda Stats to 17-18'!K$3:K$465)</f>
        <v>0</v>
      </c>
      <c r="L192">
        <f>SUMIF('Rodda Stats to 17-18'!$A$3:$A$465,'Combined Stats - Formula'!$A192,'Rodda Stats to 17-18'!L$3:L$465)</f>
        <v>0</v>
      </c>
      <c r="M192">
        <f>SUMIF('Rodda Stats to 17-18'!$A$3:$A$465,'Combined Stats - Formula'!$A192,'Rodda Stats to 17-18'!M$3:M$465)</f>
        <v>0</v>
      </c>
      <c r="N192">
        <f>SUMIF('Rodda Stats to 17-18'!$A$3:$A$465,'Combined Stats - Formula'!$A192,'Rodda Stats to 17-18'!N$3:N$465)</f>
        <v>0</v>
      </c>
      <c r="O192">
        <f>SUMIF('Rodda Stats to 17-18'!$A$3:$A$465,'Combined Stats - Formula'!$A192,'Rodda Stats to 17-18'!O$3:O$465)</f>
        <v>0</v>
      </c>
      <c r="P192" t="str">
        <f t="shared" si="9"/>
        <v/>
      </c>
      <c r="Q192">
        <f t="shared" si="10"/>
        <v>0</v>
      </c>
      <c r="R192">
        <f t="shared" si="11"/>
        <v>0</v>
      </c>
      <c r="S192" s="23">
        <f>SUMIF('Rodda Stats to 17-18'!$A$3:$A$465,'Combined Stats - Formula'!$A192,'Rodda Stats to 17-18'!S$3:S$465)</f>
        <v>0</v>
      </c>
      <c r="T192">
        <f>SUMIF('Rodda Stats to 17-18'!$A$3:$A$465,'Combined Stats - Formula'!$A192,'Rodda Stats to 17-18'!T$3:T$465)</f>
        <v>1</v>
      </c>
      <c r="U192">
        <f>SUMIF('Rodda Stats to 17-18'!$A$3:$A$465,'Combined Stats - Formula'!$A192,'Rodda Stats to 17-18'!U$3:U$465)</f>
        <v>0</v>
      </c>
      <c r="V192">
        <f>SUMIF('Rodda Stats to 17-18'!$A$3:$A$465,'Combined Stats - Formula'!$A192,'Rodda Stats to 17-18'!V$3:V$465)</f>
        <v>0</v>
      </c>
    </row>
    <row r="193" spans="1:22" x14ac:dyDescent="0.25">
      <c r="A193" s="20" t="s">
        <v>734</v>
      </c>
      <c r="B193">
        <f>SUMIF('Rodda Stats to 17-18'!$A$3:$A$465,'Combined Stats - Formula'!$A193,'Rodda Stats to 17-18'!B$3:B$465)</f>
        <v>0</v>
      </c>
      <c r="C193">
        <f>SUMIF('Rodda Stats to 17-18'!$A$3:$A$465,'Combined Stats - Formula'!$A193,'Rodda Stats to 17-18'!C$3:C$465)</f>
        <v>178</v>
      </c>
      <c r="D193">
        <f>SUMIF('Rodda Stats to 17-18'!$A$3:$A$465,'Combined Stats - Formula'!$A193,'Rodda Stats to 17-18'!D$3:D$465)</f>
        <v>194</v>
      </c>
      <c r="E193">
        <f>SUMIF('Rodda Stats to 17-18'!$A$3:$A$465,'Combined Stats - Formula'!$A193,'Rodda Stats to 17-18'!E$3:E$465)</f>
        <v>6528</v>
      </c>
      <c r="F193">
        <f>SUMIF('Rodda Stats to 17-18'!$A$3:$A$465,'Combined Stats - Formula'!$A193,'Rodda Stats to 17-18'!F$3:F$465)</f>
        <v>18</v>
      </c>
      <c r="G193">
        <f>SUMIF('Rodda Stats to 17-18'!$A$3:$A$465,'Combined Stats - Formula'!$A193,'Rodda Stats to 17-18'!G$3:G$465)</f>
        <v>35</v>
      </c>
      <c r="H193">
        <f>SUMIF('Rodda Stats to 17-18'!$A$3:$A$465,'Combined Stats - Formula'!$A193,'Rodda Stats to 17-18'!H$3:H$465)</f>
        <v>16</v>
      </c>
      <c r="I193" s="23">
        <f>SUMIF('Rodda Stats to 17-18'!$A$3:$A$465,'Combined Stats - Formula'!$A193,'Rodda Stats to 17-18'!I$3:I$465)</f>
        <v>149</v>
      </c>
      <c r="J193">
        <f t="shared" si="8"/>
        <v>37.090000000000003</v>
      </c>
      <c r="K193">
        <f>SUMIF('Rodda Stats to 17-18'!$A$3:$A$465,'Combined Stats - Formula'!$A193,'Rodda Stats to 17-18'!K$3:K$465)</f>
        <v>0</v>
      </c>
      <c r="L193">
        <f>SUMIF('Rodda Stats to 17-18'!$A$3:$A$465,'Combined Stats - Formula'!$A193,'Rodda Stats to 17-18'!L$3:L$465)</f>
        <v>65</v>
      </c>
      <c r="M193">
        <f>SUMIF('Rodda Stats to 17-18'!$A$3:$A$465,'Combined Stats - Formula'!$A193,'Rodda Stats to 17-18'!M$3:M$465)</f>
        <v>1552</v>
      </c>
      <c r="N193">
        <f>SUMIF('Rodda Stats to 17-18'!$A$3:$A$465,'Combined Stats - Formula'!$A193,'Rodda Stats to 17-18'!N$3:N$465)</f>
        <v>0</v>
      </c>
      <c r="O193">
        <f>SUMIF('Rodda Stats to 17-18'!$A$3:$A$465,'Combined Stats - Formula'!$A193,'Rodda Stats to 17-18'!O$3:O$465)</f>
        <v>0</v>
      </c>
      <c r="P193">
        <f t="shared" si="9"/>
        <v>23.88</v>
      </c>
      <c r="Q193">
        <f t="shared" si="10"/>
        <v>0</v>
      </c>
      <c r="R193">
        <f t="shared" si="11"/>
        <v>0</v>
      </c>
      <c r="S193" s="23">
        <f>SUMIF('Rodda Stats to 17-18'!$A$3:$A$465,'Combined Stats - Formula'!$A193,'Rodda Stats to 17-18'!S$3:S$465)</f>
        <v>0</v>
      </c>
      <c r="T193">
        <f>SUMIF('Rodda Stats to 17-18'!$A$3:$A$465,'Combined Stats - Formula'!$A193,'Rodda Stats to 17-18'!T$3:T$465)</f>
        <v>92</v>
      </c>
      <c r="U193">
        <f>SUMIF('Rodda Stats to 17-18'!$A$3:$A$465,'Combined Stats - Formula'!$A193,'Rodda Stats to 17-18'!U$3:U$465)</f>
        <v>0</v>
      </c>
      <c r="V193">
        <f>SUMIF('Rodda Stats to 17-18'!$A$3:$A$465,'Combined Stats - Formula'!$A193,'Rodda Stats to 17-18'!V$3:V$465)</f>
        <v>0</v>
      </c>
    </row>
    <row r="194" spans="1:22" x14ac:dyDescent="0.25">
      <c r="A194" s="20" t="s">
        <v>735</v>
      </c>
      <c r="B194">
        <f>SUMIF('Rodda Stats to 17-18'!$A$3:$A$465,'Combined Stats - Formula'!$A194,'Rodda Stats to 17-18'!B$3:B$465)</f>
        <v>0</v>
      </c>
      <c r="C194">
        <f>SUMIF('Rodda Stats to 17-18'!$A$3:$A$465,'Combined Stats - Formula'!$A194,'Rodda Stats to 17-18'!C$3:C$465)</f>
        <v>141</v>
      </c>
      <c r="D194">
        <f>SUMIF('Rodda Stats to 17-18'!$A$3:$A$465,'Combined Stats - Formula'!$A194,'Rodda Stats to 17-18'!D$3:D$465)</f>
        <v>150</v>
      </c>
      <c r="E194">
        <f>SUMIF('Rodda Stats to 17-18'!$A$3:$A$465,'Combined Stats - Formula'!$A194,'Rodda Stats to 17-18'!E$3:E$465)</f>
        <v>3523</v>
      </c>
      <c r="F194">
        <f>SUMIF('Rodda Stats to 17-18'!$A$3:$A$465,'Combined Stats - Formula'!$A194,'Rodda Stats to 17-18'!F$3:F$465)</f>
        <v>6</v>
      </c>
      <c r="G194">
        <f>SUMIF('Rodda Stats to 17-18'!$A$3:$A$465,'Combined Stats - Formula'!$A194,'Rodda Stats to 17-18'!G$3:G$465)</f>
        <v>15</v>
      </c>
      <c r="H194">
        <f>SUMIF('Rodda Stats to 17-18'!$A$3:$A$465,'Combined Stats - Formula'!$A194,'Rodda Stats to 17-18'!H$3:H$465)</f>
        <v>3</v>
      </c>
      <c r="I194" s="23">
        <f>SUMIF('Rodda Stats to 17-18'!$A$3:$A$465,'Combined Stats - Formula'!$A194,'Rodda Stats to 17-18'!I$3:I$465)</f>
        <v>168</v>
      </c>
      <c r="J194">
        <f t="shared" si="8"/>
        <v>24.47</v>
      </c>
      <c r="K194">
        <f>SUMIF('Rodda Stats to 17-18'!$A$3:$A$465,'Combined Stats - Formula'!$A194,'Rodda Stats to 17-18'!K$3:K$465)</f>
        <v>0</v>
      </c>
      <c r="L194">
        <f>SUMIF('Rodda Stats to 17-18'!$A$3:$A$465,'Combined Stats - Formula'!$A194,'Rodda Stats to 17-18'!L$3:L$465)</f>
        <v>228</v>
      </c>
      <c r="M194">
        <f>SUMIF('Rodda Stats to 17-18'!$A$3:$A$465,'Combined Stats - Formula'!$A194,'Rodda Stats to 17-18'!M$3:M$465)</f>
        <v>5980</v>
      </c>
      <c r="N194">
        <f>SUMIF('Rodda Stats to 17-18'!$A$3:$A$465,'Combined Stats - Formula'!$A194,'Rodda Stats to 17-18'!N$3:N$465)</f>
        <v>9</v>
      </c>
      <c r="O194">
        <f>SUMIF('Rodda Stats to 17-18'!$A$3:$A$465,'Combined Stats - Formula'!$A194,'Rodda Stats to 17-18'!O$3:O$465)</f>
        <v>0</v>
      </c>
      <c r="P194">
        <f t="shared" si="9"/>
        <v>26.23</v>
      </c>
      <c r="Q194">
        <f t="shared" si="10"/>
        <v>0</v>
      </c>
      <c r="R194">
        <f t="shared" si="11"/>
        <v>0</v>
      </c>
      <c r="S194" s="23">
        <f>SUMIF('Rodda Stats to 17-18'!$A$3:$A$465,'Combined Stats - Formula'!$A194,'Rodda Stats to 17-18'!S$3:S$465)</f>
        <v>0</v>
      </c>
      <c r="T194">
        <f>SUMIF('Rodda Stats to 17-18'!$A$3:$A$465,'Combined Stats - Formula'!$A194,'Rodda Stats to 17-18'!T$3:T$465)</f>
        <v>91</v>
      </c>
      <c r="U194">
        <f>SUMIF('Rodda Stats to 17-18'!$A$3:$A$465,'Combined Stats - Formula'!$A194,'Rodda Stats to 17-18'!U$3:U$465)</f>
        <v>0</v>
      </c>
      <c r="V194">
        <f>SUMIF('Rodda Stats to 17-18'!$A$3:$A$465,'Combined Stats - Formula'!$A194,'Rodda Stats to 17-18'!V$3:V$465)</f>
        <v>8</v>
      </c>
    </row>
    <row r="195" spans="1:22" x14ac:dyDescent="0.25">
      <c r="A195" s="20" t="s">
        <v>736</v>
      </c>
      <c r="B195">
        <f>SUMIF('Rodda Stats to 17-18'!$A$3:$A$465,'Combined Stats - Formula'!$A195,'Rodda Stats to 17-18'!B$3:B$465)</f>
        <v>0</v>
      </c>
      <c r="C195">
        <f>SUMIF('Rodda Stats to 17-18'!$A$3:$A$465,'Combined Stats - Formula'!$A195,'Rodda Stats to 17-18'!C$3:C$465)</f>
        <v>111</v>
      </c>
      <c r="D195">
        <f>SUMIF('Rodda Stats to 17-18'!$A$3:$A$465,'Combined Stats - Formula'!$A195,'Rodda Stats to 17-18'!D$3:D$465)</f>
        <v>123</v>
      </c>
      <c r="E195">
        <f>SUMIF('Rodda Stats to 17-18'!$A$3:$A$465,'Combined Stats - Formula'!$A195,'Rodda Stats to 17-18'!E$3:E$465)</f>
        <v>2032</v>
      </c>
      <c r="F195">
        <f>SUMIF('Rodda Stats to 17-18'!$A$3:$A$465,'Combined Stats - Formula'!$A195,'Rodda Stats to 17-18'!F$3:F$465)</f>
        <v>13</v>
      </c>
      <c r="G195">
        <f>SUMIF('Rodda Stats to 17-18'!$A$3:$A$465,'Combined Stats - Formula'!$A195,'Rodda Stats to 17-18'!G$3:G$465)</f>
        <v>6</v>
      </c>
      <c r="H195">
        <f>SUMIF('Rodda Stats to 17-18'!$A$3:$A$465,'Combined Stats - Formula'!$A195,'Rodda Stats to 17-18'!H$3:H$465)</f>
        <v>0</v>
      </c>
      <c r="I195" s="23">
        <f>SUMIF('Rodda Stats to 17-18'!$A$3:$A$465,'Combined Stats - Formula'!$A195,'Rodda Stats to 17-18'!I$3:I$465)</f>
        <v>87.1</v>
      </c>
      <c r="J195">
        <f t="shared" ref="J195:J258" si="12">ROUND(E195/(D195-F195),2)</f>
        <v>18.47</v>
      </c>
      <c r="K195">
        <f>SUMIF('Rodda Stats to 17-18'!$A$3:$A$465,'Combined Stats - Formula'!$A195,'Rodda Stats to 17-18'!K$3:K$465)</f>
        <v>0</v>
      </c>
      <c r="L195">
        <f>SUMIF('Rodda Stats to 17-18'!$A$3:$A$465,'Combined Stats - Formula'!$A195,'Rodda Stats to 17-18'!L$3:L$465)</f>
        <v>4</v>
      </c>
      <c r="M195">
        <f>SUMIF('Rodda Stats to 17-18'!$A$3:$A$465,'Combined Stats - Formula'!$A195,'Rodda Stats to 17-18'!M$3:M$465)</f>
        <v>244</v>
      </c>
      <c r="N195">
        <f>SUMIF('Rodda Stats to 17-18'!$A$3:$A$465,'Combined Stats - Formula'!$A195,'Rodda Stats to 17-18'!N$3:N$465)</f>
        <v>0</v>
      </c>
      <c r="O195">
        <f>SUMIF('Rodda Stats to 17-18'!$A$3:$A$465,'Combined Stats - Formula'!$A195,'Rodda Stats to 17-18'!O$3:O$465)</f>
        <v>0</v>
      </c>
      <c r="P195">
        <f t="shared" si="9"/>
        <v>61</v>
      </c>
      <c r="Q195">
        <f t="shared" si="10"/>
        <v>0</v>
      </c>
      <c r="R195">
        <f t="shared" si="11"/>
        <v>0</v>
      </c>
      <c r="S195" s="23">
        <f>SUMIF('Rodda Stats to 17-18'!$A$3:$A$465,'Combined Stats - Formula'!$A195,'Rodda Stats to 17-18'!S$3:S$465)</f>
        <v>0</v>
      </c>
      <c r="T195">
        <f>SUMIF('Rodda Stats to 17-18'!$A$3:$A$465,'Combined Stats - Formula'!$A195,'Rodda Stats to 17-18'!T$3:T$465)</f>
        <v>72</v>
      </c>
      <c r="U195">
        <f>SUMIF('Rodda Stats to 17-18'!$A$3:$A$465,'Combined Stats - Formula'!$A195,'Rodda Stats to 17-18'!U$3:U$465)</f>
        <v>0</v>
      </c>
      <c r="V195">
        <f>SUMIF('Rodda Stats to 17-18'!$A$3:$A$465,'Combined Stats - Formula'!$A195,'Rodda Stats to 17-18'!V$3:V$465)</f>
        <v>2</v>
      </c>
    </row>
    <row r="196" spans="1:22" x14ac:dyDescent="0.25">
      <c r="A196" s="20" t="s">
        <v>486</v>
      </c>
      <c r="B196">
        <f>SUMIF('Rodda Stats to 17-18'!$A$3:$A$465,'Combined Stats - Formula'!$A196,'Rodda Stats to 17-18'!B$3:B$465)</f>
        <v>2</v>
      </c>
      <c r="C196">
        <f>SUMIF('Rodda Stats to 17-18'!$A$3:$A$465,'Combined Stats - Formula'!$A196,'Rodda Stats to 17-18'!C$3:C$465)</f>
        <v>50</v>
      </c>
      <c r="D196">
        <f>SUMIF('Rodda Stats to 17-18'!$A$3:$A$465,'Combined Stats - Formula'!$A196,'Rodda Stats to 17-18'!D$3:D$465)</f>
        <v>44</v>
      </c>
      <c r="E196">
        <f>SUMIF('Rodda Stats to 17-18'!$A$3:$A$465,'Combined Stats - Formula'!$A196,'Rodda Stats to 17-18'!E$3:E$465)</f>
        <v>336</v>
      </c>
      <c r="F196">
        <f>SUMIF('Rodda Stats to 17-18'!$A$3:$A$465,'Combined Stats - Formula'!$A196,'Rodda Stats to 17-18'!F$3:F$465)</f>
        <v>11</v>
      </c>
      <c r="G196">
        <f>SUMIF('Rodda Stats to 17-18'!$A$3:$A$465,'Combined Stats - Formula'!$A196,'Rodda Stats to 17-18'!G$3:G$465)</f>
        <v>0</v>
      </c>
      <c r="H196">
        <f>SUMIF('Rodda Stats to 17-18'!$A$3:$A$465,'Combined Stats - Formula'!$A196,'Rodda Stats to 17-18'!H$3:H$465)</f>
        <v>0</v>
      </c>
      <c r="I196" s="23">
        <f>SUMIF('Rodda Stats to 17-18'!$A$3:$A$465,'Combined Stats - Formula'!$A196,'Rodda Stats to 17-18'!I$3:I$465)</f>
        <v>74.099999999999994</v>
      </c>
      <c r="J196">
        <f t="shared" si="12"/>
        <v>10.18</v>
      </c>
      <c r="K196">
        <f>SUMIF('Rodda Stats to 17-18'!$A$3:$A$465,'Combined Stats - Formula'!$A196,'Rodda Stats to 17-18'!K$3:K$465)</f>
        <v>190.4</v>
      </c>
      <c r="L196">
        <f>SUMIF('Rodda Stats to 17-18'!$A$3:$A$465,'Combined Stats - Formula'!$A196,'Rodda Stats to 17-18'!L$3:L$465)</f>
        <v>62</v>
      </c>
      <c r="M196">
        <f>SUMIF('Rodda Stats to 17-18'!$A$3:$A$465,'Combined Stats - Formula'!$A196,'Rodda Stats to 17-18'!M$3:M$465)</f>
        <v>1517</v>
      </c>
      <c r="N196">
        <f>SUMIF('Rodda Stats to 17-18'!$A$3:$A$465,'Combined Stats - Formula'!$A196,'Rodda Stats to 17-18'!N$3:N$465)</f>
        <v>0</v>
      </c>
      <c r="O196">
        <f>SUMIF('Rodda Stats to 17-18'!$A$3:$A$465,'Combined Stats - Formula'!$A196,'Rodda Stats to 17-18'!O$3:O$465)</f>
        <v>0</v>
      </c>
      <c r="P196">
        <f t="shared" ref="P196:P233" si="13">IFERROR(ROUND(M196/L196,2),"")</f>
        <v>24.47</v>
      </c>
      <c r="Q196">
        <f t="shared" ref="Q196:Q259" si="14">IFERROR(ROUND((K196*6)/L196,2),0)</f>
        <v>18.43</v>
      </c>
      <c r="R196">
        <f t="shared" ref="R196:R259" si="15">IFERROR(ROUND(M196/K196,2),0)</f>
        <v>7.97</v>
      </c>
      <c r="S196" s="23">
        <f>SUMIF('Rodda Stats to 17-18'!$A$3:$A$465,'Combined Stats - Formula'!$A196,'Rodda Stats to 17-18'!S$3:S$465)</f>
        <v>2</v>
      </c>
      <c r="T196">
        <f>SUMIF('Rodda Stats to 17-18'!$A$3:$A$465,'Combined Stats - Formula'!$A196,'Rodda Stats to 17-18'!T$3:T$465)</f>
        <v>14</v>
      </c>
      <c r="U196">
        <f>SUMIF('Rodda Stats to 17-18'!$A$3:$A$465,'Combined Stats - Formula'!$A196,'Rodda Stats to 17-18'!U$3:U$465)</f>
        <v>0</v>
      </c>
      <c r="V196">
        <f>SUMIF('Rodda Stats to 17-18'!$A$3:$A$465,'Combined Stats - Formula'!$A196,'Rodda Stats to 17-18'!V$3:V$465)</f>
        <v>0</v>
      </c>
    </row>
    <row r="197" spans="1:22" x14ac:dyDescent="0.25">
      <c r="A197" s="20" t="s">
        <v>737</v>
      </c>
      <c r="B197">
        <f>SUMIF('Rodda Stats to 17-18'!$A$3:$A$465,'Combined Stats - Formula'!$A197,'Rodda Stats to 17-18'!B$3:B$465)</f>
        <v>0</v>
      </c>
      <c r="C197">
        <f>SUMIF('Rodda Stats to 17-18'!$A$3:$A$465,'Combined Stats - Formula'!$A197,'Rodda Stats to 17-18'!C$3:C$465)</f>
        <v>12</v>
      </c>
      <c r="D197">
        <f>SUMIF('Rodda Stats to 17-18'!$A$3:$A$465,'Combined Stats - Formula'!$A197,'Rodda Stats to 17-18'!D$3:D$465)</f>
        <v>12</v>
      </c>
      <c r="E197">
        <f>SUMIF('Rodda Stats to 17-18'!$A$3:$A$465,'Combined Stats - Formula'!$A197,'Rodda Stats to 17-18'!E$3:E$465)</f>
        <v>241</v>
      </c>
      <c r="F197">
        <f>SUMIF('Rodda Stats to 17-18'!$A$3:$A$465,'Combined Stats - Formula'!$A197,'Rodda Stats to 17-18'!F$3:F$465)</f>
        <v>0</v>
      </c>
      <c r="G197">
        <f>SUMIF('Rodda Stats to 17-18'!$A$3:$A$465,'Combined Stats - Formula'!$A197,'Rodda Stats to 17-18'!G$3:G$465)</f>
        <v>1</v>
      </c>
      <c r="H197">
        <f>SUMIF('Rodda Stats to 17-18'!$A$3:$A$465,'Combined Stats - Formula'!$A197,'Rodda Stats to 17-18'!H$3:H$465)</f>
        <v>0</v>
      </c>
      <c r="I197" s="23">
        <f>SUMIF('Rodda Stats to 17-18'!$A$3:$A$465,'Combined Stats - Formula'!$A197,'Rodda Stats to 17-18'!I$3:I$465)</f>
        <v>76</v>
      </c>
      <c r="J197">
        <f t="shared" si="12"/>
        <v>20.079999999999998</v>
      </c>
      <c r="K197">
        <f>SUMIF('Rodda Stats to 17-18'!$A$3:$A$465,'Combined Stats - Formula'!$A197,'Rodda Stats to 17-18'!K$3:K$465)</f>
        <v>0</v>
      </c>
      <c r="L197">
        <f>SUMIF('Rodda Stats to 17-18'!$A$3:$A$465,'Combined Stats - Formula'!$A197,'Rodda Stats to 17-18'!L$3:L$465)</f>
        <v>18</v>
      </c>
      <c r="M197">
        <f>SUMIF('Rodda Stats to 17-18'!$A$3:$A$465,'Combined Stats - Formula'!$A197,'Rodda Stats to 17-18'!M$3:M$465)</f>
        <v>492</v>
      </c>
      <c r="N197">
        <f>SUMIF('Rodda Stats to 17-18'!$A$3:$A$465,'Combined Stats - Formula'!$A197,'Rodda Stats to 17-18'!N$3:N$465)</f>
        <v>0</v>
      </c>
      <c r="O197">
        <f>SUMIF('Rodda Stats to 17-18'!$A$3:$A$465,'Combined Stats - Formula'!$A197,'Rodda Stats to 17-18'!O$3:O$465)</f>
        <v>0</v>
      </c>
      <c r="P197">
        <f t="shared" si="13"/>
        <v>27.33</v>
      </c>
      <c r="Q197">
        <f t="shared" si="14"/>
        <v>0</v>
      </c>
      <c r="R197">
        <f t="shared" si="15"/>
        <v>0</v>
      </c>
      <c r="S197" s="23">
        <f>SUMIF('Rodda Stats to 17-18'!$A$3:$A$465,'Combined Stats - Formula'!$A197,'Rodda Stats to 17-18'!S$3:S$465)</f>
        <v>0</v>
      </c>
      <c r="T197">
        <f>SUMIF('Rodda Stats to 17-18'!$A$3:$A$465,'Combined Stats - Formula'!$A197,'Rodda Stats to 17-18'!T$3:T$465)</f>
        <v>11</v>
      </c>
      <c r="U197">
        <f>SUMIF('Rodda Stats to 17-18'!$A$3:$A$465,'Combined Stats - Formula'!$A197,'Rodda Stats to 17-18'!U$3:U$465)</f>
        <v>0</v>
      </c>
      <c r="V197">
        <f>SUMIF('Rodda Stats to 17-18'!$A$3:$A$465,'Combined Stats - Formula'!$A197,'Rodda Stats to 17-18'!V$3:V$465)</f>
        <v>0</v>
      </c>
    </row>
    <row r="198" spans="1:22" x14ac:dyDescent="0.25">
      <c r="A198" s="20" t="s">
        <v>738</v>
      </c>
      <c r="B198">
        <f>SUMIF('Rodda Stats to 17-18'!$A$3:$A$465,'Combined Stats - Formula'!$A198,'Rodda Stats to 17-18'!B$3:B$465)</f>
        <v>0</v>
      </c>
      <c r="C198">
        <f>SUMIF('Rodda Stats to 17-18'!$A$3:$A$465,'Combined Stats - Formula'!$A198,'Rodda Stats to 17-18'!C$3:C$465)</f>
        <v>3</v>
      </c>
      <c r="D198">
        <f>SUMIF('Rodda Stats to 17-18'!$A$3:$A$465,'Combined Stats - Formula'!$A198,'Rodda Stats to 17-18'!D$3:D$465)</f>
        <v>2</v>
      </c>
      <c r="E198">
        <f>SUMIF('Rodda Stats to 17-18'!$A$3:$A$465,'Combined Stats - Formula'!$A198,'Rodda Stats to 17-18'!E$3:E$465)</f>
        <v>9</v>
      </c>
      <c r="F198">
        <f>SUMIF('Rodda Stats to 17-18'!$A$3:$A$465,'Combined Stats - Formula'!$A198,'Rodda Stats to 17-18'!F$3:F$465)</f>
        <v>0</v>
      </c>
      <c r="G198">
        <f>SUMIF('Rodda Stats to 17-18'!$A$3:$A$465,'Combined Stats - Formula'!$A198,'Rodda Stats to 17-18'!G$3:G$465)</f>
        <v>0</v>
      </c>
      <c r="H198">
        <f>SUMIF('Rodda Stats to 17-18'!$A$3:$A$465,'Combined Stats - Formula'!$A198,'Rodda Stats to 17-18'!H$3:H$465)</f>
        <v>0</v>
      </c>
      <c r="I198" s="23">
        <f>SUMIF('Rodda Stats to 17-18'!$A$3:$A$465,'Combined Stats - Formula'!$A198,'Rodda Stats to 17-18'!I$3:I$465)</f>
        <v>9</v>
      </c>
      <c r="J198">
        <f t="shared" si="12"/>
        <v>4.5</v>
      </c>
      <c r="K198">
        <f>SUMIF('Rodda Stats to 17-18'!$A$3:$A$465,'Combined Stats - Formula'!$A198,'Rodda Stats to 17-18'!K$3:K$465)</f>
        <v>0</v>
      </c>
      <c r="L198">
        <f>SUMIF('Rodda Stats to 17-18'!$A$3:$A$465,'Combined Stats - Formula'!$A198,'Rodda Stats to 17-18'!L$3:L$465)</f>
        <v>14</v>
      </c>
      <c r="M198">
        <f>SUMIF('Rodda Stats to 17-18'!$A$3:$A$465,'Combined Stats - Formula'!$A198,'Rodda Stats to 17-18'!M$3:M$465)</f>
        <v>158</v>
      </c>
      <c r="N198">
        <f>SUMIF('Rodda Stats to 17-18'!$A$3:$A$465,'Combined Stats - Formula'!$A198,'Rodda Stats to 17-18'!N$3:N$465)</f>
        <v>0</v>
      </c>
      <c r="O198">
        <f>SUMIF('Rodda Stats to 17-18'!$A$3:$A$465,'Combined Stats - Formula'!$A198,'Rodda Stats to 17-18'!O$3:O$465)</f>
        <v>0</v>
      </c>
      <c r="P198">
        <f t="shared" si="13"/>
        <v>11.29</v>
      </c>
      <c r="Q198">
        <f t="shared" si="14"/>
        <v>0</v>
      </c>
      <c r="R198">
        <f t="shared" si="15"/>
        <v>0</v>
      </c>
      <c r="S198" s="23">
        <f>SUMIF('Rodda Stats to 17-18'!$A$3:$A$465,'Combined Stats - Formula'!$A198,'Rodda Stats to 17-18'!S$3:S$465)</f>
        <v>0</v>
      </c>
      <c r="T198">
        <f>SUMIF('Rodda Stats to 17-18'!$A$3:$A$465,'Combined Stats - Formula'!$A198,'Rodda Stats to 17-18'!T$3:T$465)</f>
        <v>1</v>
      </c>
      <c r="U198">
        <f>SUMIF('Rodda Stats to 17-18'!$A$3:$A$465,'Combined Stats - Formula'!$A198,'Rodda Stats to 17-18'!U$3:U$465)</f>
        <v>0</v>
      </c>
      <c r="V198">
        <f>SUMIF('Rodda Stats to 17-18'!$A$3:$A$465,'Combined Stats - Formula'!$A198,'Rodda Stats to 17-18'!V$3:V$465)</f>
        <v>0</v>
      </c>
    </row>
    <row r="199" spans="1:22" x14ac:dyDescent="0.25">
      <c r="A199" s="20" t="s">
        <v>739</v>
      </c>
      <c r="B199">
        <f>SUMIF('Rodda Stats to 17-18'!$A$3:$A$465,'Combined Stats - Formula'!$A199,'Rodda Stats to 17-18'!B$3:B$465)</f>
        <v>0</v>
      </c>
      <c r="C199">
        <f>SUMIF('Rodda Stats to 17-18'!$A$3:$A$465,'Combined Stats - Formula'!$A199,'Rodda Stats to 17-18'!C$3:C$465)</f>
        <v>7</v>
      </c>
      <c r="D199">
        <f>SUMIF('Rodda Stats to 17-18'!$A$3:$A$465,'Combined Stats - Formula'!$A199,'Rodda Stats to 17-18'!D$3:D$465)</f>
        <v>3</v>
      </c>
      <c r="E199">
        <f>SUMIF('Rodda Stats to 17-18'!$A$3:$A$465,'Combined Stats - Formula'!$A199,'Rodda Stats to 17-18'!E$3:E$465)</f>
        <v>9</v>
      </c>
      <c r="F199">
        <f>SUMIF('Rodda Stats to 17-18'!$A$3:$A$465,'Combined Stats - Formula'!$A199,'Rodda Stats to 17-18'!F$3:F$465)</f>
        <v>1</v>
      </c>
      <c r="G199">
        <f>SUMIF('Rodda Stats to 17-18'!$A$3:$A$465,'Combined Stats - Formula'!$A199,'Rodda Stats to 17-18'!G$3:G$465)</f>
        <v>0</v>
      </c>
      <c r="H199">
        <f>SUMIF('Rodda Stats to 17-18'!$A$3:$A$465,'Combined Stats - Formula'!$A199,'Rodda Stats to 17-18'!H$3:H$465)</f>
        <v>0</v>
      </c>
      <c r="I199" s="23">
        <f>SUMIF('Rodda Stats to 17-18'!$A$3:$A$465,'Combined Stats - Formula'!$A199,'Rodda Stats to 17-18'!I$3:I$465)</f>
        <v>6</v>
      </c>
      <c r="J199">
        <f t="shared" si="12"/>
        <v>4.5</v>
      </c>
      <c r="K199">
        <f>SUMIF('Rodda Stats to 17-18'!$A$3:$A$465,'Combined Stats - Formula'!$A199,'Rodda Stats to 17-18'!K$3:K$465)</f>
        <v>0</v>
      </c>
      <c r="L199">
        <f>SUMIF('Rodda Stats to 17-18'!$A$3:$A$465,'Combined Stats - Formula'!$A199,'Rodda Stats to 17-18'!L$3:L$465)</f>
        <v>11</v>
      </c>
      <c r="M199">
        <f>SUMIF('Rodda Stats to 17-18'!$A$3:$A$465,'Combined Stats - Formula'!$A199,'Rodda Stats to 17-18'!M$3:M$465)</f>
        <v>112</v>
      </c>
      <c r="N199">
        <f>SUMIF('Rodda Stats to 17-18'!$A$3:$A$465,'Combined Stats - Formula'!$A199,'Rodda Stats to 17-18'!N$3:N$465)</f>
        <v>0</v>
      </c>
      <c r="O199">
        <f>SUMIF('Rodda Stats to 17-18'!$A$3:$A$465,'Combined Stats - Formula'!$A199,'Rodda Stats to 17-18'!O$3:O$465)</f>
        <v>0</v>
      </c>
      <c r="P199">
        <f t="shared" si="13"/>
        <v>10.18</v>
      </c>
      <c r="Q199">
        <f t="shared" si="14"/>
        <v>0</v>
      </c>
      <c r="R199">
        <f t="shared" si="15"/>
        <v>0</v>
      </c>
      <c r="S199" s="23">
        <f>SUMIF('Rodda Stats to 17-18'!$A$3:$A$465,'Combined Stats - Formula'!$A199,'Rodda Stats to 17-18'!S$3:S$465)</f>
        <v>0</v>
      </c>
      <c r="T199">
        <f>SUMIF('Rodda Stats to 17-18'!$A$3:$A$465,'Combined Stats - Formula'!$A199,'Rodda Stats to 17-18'!T$3:T$465)</f>
        <v>2</v>
      </c>
      <c r="U199">
        <f>SUMIF('Rodda Stats to 17-18'!$A$3:$A$465,'Combined Stats - Formula'!$A199,'Rodda Stats to 17-18'!U$3:U$465)</f>
        <v>0</v>
      </c>
      <c r="V199">
        <f>SUMIF('Rodda Stats to 17-18'!$A$3:$A$465,'Combined Stats - Formula'!$A199,'Rodda Stats to 17-18'!V$3:V$465)</f>
        <v>0</v>
      </c>
    </row>
    <row r="200" spans="1:22" x14ac:dyDescent="0.25">
      <c r="A200" s="20" t="s">
        <v>740</v>
      </c>
      <c r="B200">
        <f>SUMIF('Rodda Stats to 17-18'!$A$3:$A$465,'Combined Stats - Formula'!$A200,'Rodda Stats to 17-18'!B$3:B$465)</f>
        <v>0</v>
      </c>
      <c r="C200">
        <f>SUMIF('Rodda Stats to 17-18'!$A$3:$A$465,'Combined Stats - Formula'!$A200,'Rodda Stats to 17-18'!C$3:C$465)</f>
        <v>2</v>
      </c>
      <c r="D200">
        <f>SUMIF('Rodda Stats to 17-18'!$A$3:$A$465,'Combined Stats - Formula'!$A200,'Rodda Stats to 17-18'!D$3:D$465)</f>
        <v>2</v>
      </c>
      <c r="E200">
        <f>SUMIF('Rodda Stats to 17-18'!$A$3:$A$465,'Combined Stats - Formula'!$A200,'Rodda Stats to 17-18'!E$3:E$465)</f>
        <v>6</v>
      </c>
      <c r="F200">
        <f>SUMIF('Rodda Stats to 17-18'!$A$3:$A$465,'Combined Stats - Formula'!$A200,'Rodda Stats to 17-18'!F$3:F$465)</f>
        <v>0</v>
      </c>
      <c r="G200">
        <f>SUMIF('Rodda Stats to 17-18'!$A$3:$A$465,'Combined Stats - Formula'!$A200,'Rodda Stats to 17-18'!G$3:G$465)</f>
        <v>0</v>
      </c>
      <c r="H200">
        <f>SUMIF('Rodda Stats to 17-18'!$A$3:$A$465,'Combined Stats - Formula'!$A200,'Rodda Stats to 17-18'!H$3:H$465)</f>
        <v>0</v>
      </c>
      <c r="I200" s="23">
        <f>SUMIF('Rodda Stats to 17-18'!$A$3:$A$465,'Combined Stats - Formula'!$A200,'Rodda Stats to 17-18'!I$3:I$465)</f>
        <v>6</v>
      </c>
      <c r="J200">
        <f t="shared" si="12"/>
        <v>3</v>
      </c>
      <c r="K200">
        <f>SUMIF('Rodda Stats to 17-18'!$A$3:$A$465,'Combined Stats - Formula'!$A200,'Rodda Stats to 17-18'!K$3:K$465)</f>
        <v>0</v>
      </c>
      <c r="L200">
        <f>SUMIF('Rodda Stats to 17-18'!$A$3:$A$465,'Combined Stats - Formula'!$A200,'Rodda Stats to 17-18'!L$3:L$465)</f>
        <v>0</v>
      </c>
      <c r="M200">
        <f>SUMIF('Rodda Stats to 17-18'!$A$3:$A$465,'Combined Stats - Formula'!$A200,'Rodda Stats to 17-18'!M$3:M$465)</f>
        <v>0</v>
      </c>
      <c r="N200">
        <f>SUMIF('Rodda Stats to 17-18'!$A$3:$A$465,'Combined Stats - Formula'!$A200,'Rodda Stats to 17-18'!N$3:N$465)</f>
        <v>0</v>
      </c>
      <c r="O200">
        <f>SUMIF('Rodda Stats to 17-18'!$A$3:$A$465,'Combined Stats - Formula'!$A200,'Rodda Stats to 17-18'!O$3:O$465)</f>
        <v>0</v>
      </c>
      <c r="P200" t="str">
        <f t="shared" si="13"/>
        <v/>
      </c>
      <c r="Q200">
        <f t="shared" si="14"/>
        <v>0</v>
      </c>
      <c r="R200">
        <f t="shared" si="15"/>
        <v>0</v>
      </c>
      <c r="S200" s="23">
        <f>SUMIF('Rodda Stats to 17-18'!$A$3:$A$465,'Combined Stats - Formula'!$A200,'Rodda Stats to 17-18'!S$3:S$465)</f>
        <v>0</v>
      </c>
      <c r="T200">
        <f>SUMIF('Rodda Stats to 17-18'!$A$3:$A$465,'Combined Stats - Formula'!$A200,'Rodda Stats to 17-18'!T$3:T$465)</f>
        <v>0</v>
      </c>
      <c r="U200">
        <f>SUMIF('Rodda Stats to 17-18'!$A$3:$A$465,'Combined Stats - Formula'!$A200,'Rodda Stats to 17-18'!U$3:U$465)</f>
        <v>0</v>
      </c>
      <c r="V200">
        <f>SUMIF('Rodda Stats to 17-18'!$A$3:$A$465,'Combined Stats - Formula'!$A200,'Rodda Stats to 17-18'!V$3:V$465)</f>
        <v>0</v>
      </c>
    </row>
    <row r="201" spans="1:22" x14ac:dyDescent="0.25">
      <c r="A201" s="20" t="s">
        <v>741</v>
      </c>
      <c r="B201">
        <f>SUMIF('Rodda Stats to 17-18'!$A$3:$A$465,'Combined Stats - Formula'!$A201,'Rodda Stats to 17-18'!B$3:B$465)</f>
        <v>0</v>
      </c>
      <c r="C201">
        <f>SUMIF('Rodda Stats to 17-18'!$A$3:$A$465,'Combined Stats - Formula'!$A201,'Rodda Stats to 17-18'!C$3:C$465)</f>
        <v>17</v>
      </c>
      <c r="D201">
        <f>SUMIF('Rodda Stats to 17-18'!$A$3:$A$465,'Combined Stats - Formula'!$A201,'Rodda Stats to 17-18'!D$3:D$465)</f>
        <v>16</v>
      </c>
      <c r="E201">
        <f>SUMIF('Rodda Stats to 17-18'!$A$3:$A$465,'Combined Stats - Formula'!$A201,'Rodda Stats to 17-18'!E$3:E$465)</f>
        <v>288</v>
      </c>
      <c r="F201">
        <f>SUMIF('Rodda Stats to 17-18'!$A$3:$A$465,'Combined Stats - Formula'!$A201,'Rodda Stats to 17-18'!F$3:F$465)</f>
        <v>2</v>
      </c>
      <c r="G201">
        <f>SUMIF('Rodda Stats to 17-18'!$A$3:$A$465,'Combined Stats - Formula'!$A201,'Rodda Stats to 17-18'!G$3:G$465)</f>
        <v>1</v>
      </c>
      <c r="H201">
        <f>SUMIF('Rodda Stats to 17-18'!$A$3:$A$465,'Combined Stats - Formula'!$A201,'Rodda Stats to 17-18'!H$3:H$465)</f>
        <v>0</v>
      </c>
      <c r="I201" s="23">
        <f>SUMIF('Rodda Stats to 17-18'!$A$3:$A$465,'Combined Stats - Formula'!$A201,'Rodda Stats to 17-18'!I$3:I$465)</f>
        <v>57.1</v>
      </c>
      <c r="J201">
        <f t="shared" si="12"/>
        <v>20.57</v>
      </c>
      <c r="K201">
        <f>SUMIF('Rodda Stats to 17-18'!$A$3:$A$465,'Combined Stats - Formula'!$A201,'Rodda Stats to 17-18'!K$3:K$465)</f>
        <v>0</v>
      </c>
      <c r="L201">
        <f>SUMIF('Rodda Stats to 17-18'!$A$3:$A$465,'Combined Stats - Formula'!$A201,'Rodda Stats to 17-18'!L$3:L$465)</f>
        <v>17</v>
      </c>
      <c r="M201">
        <f>SUMIF('Rodda Stats to 17-18'!$A$3:$A$465,'Combined Stats - Formula'!$A201,'Rodda Stats to 17-18'!M$3:M$465)</f>
        <v>667</v>
      </c>
      <c r="N201">
        <f>SUMIF('Rodda Stats to 17-18'!$A$3:$A$465,'Combined Stats - Formula'!$A201,'Rodda Stats to 17-18'!N$3:N$465)</f>
        <v>0</v>
      </c>
      <c r="O201">
        <f>SUMIF('Rodda Stats to 17-18'!$A$3:$A$465,'Combined Stats - Formula'!$A201,'Rodda Stats to 17-18'!O$3:O$465)</f>
        <v>0</v>
      </c>
      <c r="P201">
        <f t="shared" si="13"/>
        <v>39.24</v>
      </c>
      <c r="Q201">
        <f t="shared" si="14"/>
        <v>0</v>
      </c>
      <c r="R201">
        <f t="shared" si="15"/>
        <v>0</v>
      </c>
      <c r="S201" s="23">
        <f>SUMIF('Rodda Stats to 17-18'!$A$3:$A$465,'Combined Stats - Formula'!$A201,'Rodda Stats to 17-18'!S$3:S$465)</f>
        <v>0</v>
      </c>
      <c r="T201">
        <f>SUMIF('Rodda Stats to 17-18'!$A$3:$A$465,'Combined Stats - Formula'!$A201,'Rodda Stats to 17-18'!T$3:T$465)</f>
        <v>3</v>
      </c>
      <c r="U201">
        <f>SUMIF('Rodda Stats to 17-18'!$A$3:$A$465,'Combined Stats - Formula'!$A201,'Rodda Stats to 17-18'!U$3:U$465)</f>
        <v>0</v>
      </c>
      <c r="V201">
        <f>SUMIF('Rodda Stats to 17-18'!$A$3:$A$465,'Combined Stats - Formula'!$A201,'Rodda Stats to 17-18'!V$3:V$465)</f>
        <v>0</v>
      </c>
    </row>
    <row r="202" spans="1:22" x14ac:dyDescent="0.25">
      <c r="A202" s="20" t="s">
        <v>742</v>
      </c>
      <c r="B202">
        <f>SUMIF('Rodda Stats to 17-18'!$A$3:$A$465,'Combined Stats - Formula'!$A202,'Rodda Stats to 17-18'!B$3:B$465)</f>
        <v>0</v>
      </c>
      <c r="C202">
        <f>SUMIF('Rodda Stats to 17-18'!$A$3:$A$465,'Combined Stats - Formula'!$A202,'Rodda Stats to 17-18'!C$3:C$465)</f>
        <v>1</v>
      </c>
      <c r="D202">
        <f>SUMIF('Rodda Stats to 17-18'!$A$3:$A$465,'Combined Stats - Formula'!$A202,'Rodda Stats to 17-18'!D$3:D$465)</f>
        <v>0</v>
      </c>
      <c r="E202">
        <f>SUMIF('Rodda Stats to 17-18'!$A$3:$A$465,'Combined Stats - Formula'!$A202,'Rodda Stats to 17-18'!E$3:E$465)</f>
        <v>0</v>
      </c>
      <c r="F202">
        <f>SUMIF('Rodda Stats to 17-18'!$A$3:$A$465,'Combined Stats - Formula'!$A202,'Rodda Stats to 17-18'!F$3:F$465)</f>
        <v>0</v>
      </c>
      <c r="G202">
        <f>SUMIF('Rodda Stats to 17-18'!$A$3:$A$465,'Combined Stats - Formula'!$A202,'Rodda Stats to 17-18'!G$3:G$465)</f>
        <v>0</v>
      </c>
      <c r="H202">
        <f>SUMIF('Rodda Stats to 17-18'!$A$3:$A$465,'Combined Stats - Formula'!$A202,'Rodda Stats to 17-18'!H$3:H$465)</f>
        <v>0</v>
      </c>
      <c r="I202" s="23">
        <f>SUMIF('Rodda Stats to 17-18'!$A$3:$A$465,'Combined Stats - Formula'!$A202,'Rodda Stats to 17-18'!I$3:I$465)</f>
        <v>0</v>
      </c>
      <c r="J202" t="e">
        <f t="shared" si="12"/>
        <v>#DIV/0!</v>
      </c>
      <c r="K202">
        <f>SUMIF('Rodda Stats to 17-18'!$A$3:$A$465,'Combined Stats - Formula'!$A202,'Rodda Stats to 17-18'!K$3:K$465)</f>
        <v>0</v>
      </c>
      <c r="L202">
        <f>SUMIF('Rodda Stats to 17-18'!$A$3:$A$465,'Combined Stats - Formula'!$A202,'Rodda Stats to 17-18'!L$3:L$465)</f>
        <v>0</v>
      </c>
      <c r="M202">
        <f>SUMIF('Rodda Stats to 17-18'!$A$3:$A$465,'Combined Stats - Formula'!$A202,'Rodda Stats to 17-18'!M$3:M$465)</f>
        <v>21</v>
      </c>
      <c r="N202">
        <f>SUMIF('Rodda Stats to 17-18'!$A$3:$A$465,'Combined Stats - Formula'!$A202,'Rodda Stats to 17-18'!N$3:N$465)</f>
        <v>0</v>
      </c>
      <c r="O202">
        <f>SUMIF('Rodda Stats to 17-18'!$A$3:$A$465,'Combined Stats - Formula'!$A202,'Rodda Stats to 17-18'!O$3:O$465)</f>
        <v>0</v>
      </c>
      <c r="P202" t="str">
        <f t="shared" si="13"/>
        <v/>
      </c>
      <c r="Q202">
        <f t="shared" si="14"/>
        <v>0</v>
      </c>
      <c r="R202">
        <f t="shared" si="15"/>
        <v>0</v>
      </c>
      <c r="S202" s="23">
        <f>SUMIF('Rodda Stats to 17-18'!$A$3:$A$465,'Combined Stats - Formula'!$A202,'Rodda Stats to 17-18'!S$3:S$465)</f>
        <v>0</v>
      </c>
      <c r="T202">
        <f>SUMIF('Rodda Stats to 17-18'!$A$3:$A$465,'Combined Stats - Formula'!$A202,'Rodda Stats to 17-18'!T$3:T$465)</f>
        <v>0</v>
      </c>
      <c r="U202">
        <f>SUMIF('Rodda Stats to 17-18'!$A$3:$A$465,'Combined Stats - Formula'!$A202,'Rodda Stats to 17-18'!U$3:U$465)</f>
        <v>0</v>
      </c>
      <c r="V202">
        <f>SUMIF('Rodda Stats to 17-18'!$A$3:$A$465,'Combined Stats - Formula'!$A202,'Rodda Stats to 17-18'!V$3:V$465)</f>
        <v>0</v>
      </c>
    </row>
    <row r="203" spans="1:22" x14ac:dyDescent="0.25">
      <c r="A203" s="20" t="s">
        <v>743</v>
      </c>
      <c r="B203">
        <f>SUMIF('Rodda Stats to 17-18'!$A$3:$A$465,'Combined Stats - Formula'!$A203,'Rodda Stats to 17-18'!B$3:B$465)</f>
        <v>0</v>
      </c>
      <c r="C203">
        <f>SUMIF('Rodda Stats to 17-18'!$A$3:$A$465,'Combined Stats - Formula'!$A203,'Rodda Stats to 17-18'!C$3:C$465)</f>
        <v>7</v>
      </c>
      <c r="D203">
        <f>SUMIF('Rodda Stats to 17-18'!$A$3:$A$465,'Combined Stats - Formula'!$A203,'Rodda Stats to 17-18'!D$3:D$465)</f>
        <v>12</v>
      </c>
      <c r="E203">
        <f>SUMIF('Rodda Stats to 17-18'!$A$3:$A$465,'Combined Stats - Formula'!$A203,'Rodda Stats to 17-18'!E$3:E$465)</f>
        <v>89</v>
      </c>
      <c r="F203">
        <f>SUMIF('Rodda Stats to 17-18'!$A$3:$A$465,'Combined Stats - Formula'!$A203,'Rodda Stats to 17-18'!F$3:F$465)</f>
        <v>2</v>
      </c>
      <c r="G203">
        <f>SUMIF('Rodda Stats to 17-18'!$A$3:$A$465,'Combined Stats - Formula'!$A203,'Rodda Stats to 17-18'!G$3:G$465)</f>
        <v>0</v>
      </c>
      <c r="H203">
        <f>SUMIF('Rodda Stats to 17-18'!$A$3:$A$465,'Combined Stats - Formula'!$A203,'Rodda Stats to 17-18'!H$3:H$465)</f>
        <v>0</v>
      </c>
      <c r="I203" s="23">
        <f>SUMIF('Rodda Stats to 17-18'!$A$3:$A$465,'Combined Stats - Formula'!$A203,'Rodda Stats to 17-18'!I$3:I$465)</f>
        <v>43.1</v>
      </c>
      <c r="J203">
        <f t="shared" si="12"/>
        <v>8.9</v>
      </c>
      <c r="K203">
        <f>SUMIF('Rodda Stats to 17-18'!$A$3:$A$465,'Combined Stats - Formula'!$A203,'Rodda Stats to 17-18'!K$3:K$465)</f>
        <v>0</v>
      </c>
      <c r="L203">
        <f>SUMIF('Rodda Stats to 17-18'!$A$3:$A$465,'Combined Stats - Formula'!$A203,'Rodda Stats to 17-18'!L$3:L$465)</f>
        <v>0</v>
      </c>
      <c r="M203">
        <f>SUMIF('Rodda Stats to 17-18'!$A$3:$A$465,'Combined Stats - Formula'!$A203,'Rodda Stats to 17-18'!M$3:M$465)</f>
        <v>0</v>
      </c>
      <c r="N203">
        <f>SUMIF('Rodda Stats to 17-18'!$A$3:$A$465,'Combined Stats - Formula'!$A203,'Rodda Stats to 17-18'!N$3:N$465)</f>
        <v>0</v>
      </c>
      <c r="O203">
        <f>SUMIF('Rodda Stats to 17-18'!$A$3:$A$465,'Combined Stats - Formula'!$A203,'Rodda Stats to 17-18'!O$3:O$465)</f>
        <v>0</v>
      </c>
      <c r="P203" t="str">
        <f t="shared" si="13"/>
        <v/>
      </c>
      <c r="Q203">
        <f t="shared" si="14"/>
        <v>0</v>
      </c>
      <c r="R203">
        <f t="shared" si="15"/>
        <v>0</v>
      </c>
      <c r="S203" s="23">
        <f>SUMIF('Rodda Stats to 17-18'!$A$3:$A$465,'Combined Stats - Formula'!$A203,'Rodda Stats to 17-18'!S$3:S$465)</f>
        <v>0</v>
      </c>
      <c r="T203">
        <f>SUMIF('Rodda Stats to 17-18'!$A$3:$A$465,'Combined Stats - Formula'!$A203,'Rodda Stats to 17-18'!T$3:T$465)</f>
        <v>4</v>
      </c>
      <c r="U203">
        <f>SUMIF('Rodda Stats to 17-18'!$A$3:$A$465,'Combined Stats - Formula'!$A203,'Rodda Stats to 17-18'!U$3:U$465)</f>
        <v>0</v>
      </c>
      <c r="V203">
        <f>SUMIF('Rodda Stats to 17-18'!$A$3:$A$465,'Combined Stats - Formula'!$A203,'Rodda Stats to 17-18'!V$3:V$465)</f>
        <v>0</v>
      </c>
    </row>
    <row r="204" spans="1:22" x14ac:dyDescent="0.25">
      <c r="A204" s="20" t="s">
        <v>744</v>
      </c>
      <c r="B204">
        <f>SUMIF('Rodda Stats to 17-18'!$A$3:$A$465,'Combined Stats - Formula'!$A204,'Rodda Stats to 17-18'!B$3:B$465)</f>
        <v>0</v>
      </c>
      <c r="C204">
        <f>SUMIF('Rodda Stats to 17-18'!$A$3:$A$465,'Combined Stats - Formula'!$A204,'Rodda Stats to 17-18'!C$3:C$465)</f>
        <v>4</v>
      </c>
      <c r="D204">
        <f>SUMIF('Rodda Stats to 17-18'!$A$3:$A$465,'Combined Stats - Formula'!$A204,'Rodda Stats to 17-18'!D$3:D$465)</f>
        <v>3</v>
      </c>
      <c r="E204">
        <f>SUMIF('Rodda Stats to 17-18'!$A$3:$A$465,'Combined Stats - Formula'!$A204,'Rodda Stats to 17-18'!E$3:E$465)</f>
        <v>5</v>
      </c>
      <c r="F204">
        <f>SUMIF('Rodda Stats to 17-18'!$A$3:$A$465,'Combined Stats - Formula'!$A204,'Rodda Stats to 17-18'!F$3:F$465)</f>
        <v>0</v>
      </c>
      <c r="G204">
        <f>SUMIF('Rodda Stats to 17-18'!$A$3:$A$465,'Combined Stats - Formula'!$A204,'Rodda Stats to 17-18'!G$3:G$465)</f>
        <v>0</v>
      </c>
      <c r="H204">
        <f>SUMIF('Rodda Stats to 17-18'!$A$3:$A$465,'Combined Stats - Formula'!$A204,'Rodda Stats to 17-18'!H$3:H$465)</f>
        <v>0</v>
      </c>
      <c r="I204" s="23">
        <f>SUMIF('Rodda Stats to 17-18'!$A$3:$A$465,'Combined Stats - Formula'!$A204,'Rodda Stats to 17-18'!I$3:I$465)</f>
        <v>3</v>
      </c>
      <c r="J204">
        <f t="shared" si="12"/>
        <v>1.67</v>
      </c>
      <c r="K204">
        <f>SUMIF('Rodda Stats to 17-18'!$A$3:$A$465,'Combined Stats - Formula'!$A204,'Rodda Stats to 17-18'!K$3:K$465)</f>
        <v>0</v>
      </c>
      <c r="L204">
        <f>SUMIF('Rodda Stats to 17-18'!$A$3:$A$465,'Combined Stats - Formula'!$A204,'Rodda Stats to 17-18'!L$3:L$465)</f>
        <v>6</v>
      </c>
      <c r="M204">
        <f>SUMIF('Rodda Stats to 17-18'!$A$3:$A$465,'Combined Stats - Formula'!$A204,'Rodda Stats to 17-18'!M$3:M$465)</f>
        <v>206</v>
      </c>
      <c r="N204">
        <f>SUMIF('Rodda Stats to 17-18'!$A$3:$A$465,'Combined Stats - Formula'!$A204,'Rodda Stats to 17-18'!N$3:N$465)</f>
        <v>0</v>
      </c>
      <c r="O204">
        <f>SUMIF('Rodda Stats to 17-18'!$A$3:$A$465,'Combined Stats - Formula'!$A204,'Rodda Stats to 17-18'!O$3:O$465)</f>
        <v>0</v>
      </c>
      <c r="P204">
        <f t="shared" si="13"/>
        <v>34.33</v>
      </c>
      <c r="Q204">
        <f t="shared" si="14"/>
        <v>0</v>
      </c>
      <c r="R204">
        <f t="shared" si="15"/>
        <v>0</v>
      </c>
      <c r="S204" s="23">
        <f>SUMIF('Rodda Stats to 17-18'!$A$3:$A$465,'Combined Stats - Formula'!$A204,'Rodda Stats to 17-18'!S$3:S$465)</f>
        <v>0</v>
      </c>
      <c r="T204">
        <f>SUMIF('Rodda Stats to 17-18'!$A$3:$A$465,'Combined Stats - Formula'!$A204,'Rodda Stats to 17-18'!T$3:T$465)</f>
        <v>3</v>
      </c>
      <c r="U204">
        <f>SUMIF('Rodda Stats to 17-18'!$A$3:$A$465,'Combined Stats - Formula'!$A204,'Rodda Stats to 17-18'!U$3:U$465)</f>
        <v>0</v>
      </c>
      <c r="V204">
        <f>SUMIF('Rodda Stats to 17-18'!$A$3:$A$465,'Combined Stats - Formula'!$A204,'Rodda Stats to 17-18'!V$3:V$465)</f>
        <v>0</v>
      </c>
    </row>
    <row r="205" spans="1:22" x14ac:dyDescent="0.25">
      <c r="A205" s="36" t="s">
        <v>467</v>
      </c>
      <c r="B205">
        <f>SUMIF('Rodda Stats to 17-18'!$A$3:$A$465,'Combined Stats - Formula'!$A205,'Rodda Stats to 17-18'!B$3:B$465)</f>
        <v>0</v>
      </c>
      <c r="C205">
        <f>SUMIF('Rodda Stats to 17-18'!$A$3:$A$465,'Combined Stats - Formula'!$A205,'Rodda Stats to 17-18'!C$3:C$465)</f>
        <v>10</v>
      </c>
      <c r="D205">
        <f>SUMIF('Rodda Stats to 17-18'!$A$3:$A$465,'Combined Stats - Formula'!$A205,'Rodda Stats to 17-18'!D$3:D$465)</f>
        <v>7</v>
      </c>
      <c r="E205">
        <f>SUMIF('Rodda Stats to 17-18'!$A$3:$A$465,'Combined Stats - Formula'!$A205,'Rodda Stats to 17-18'!E$3:E$465)</f>
        <v>16</v>
      </c>
      <c r="F205">
        <f>SUMIF('Rodda Stats to 17-18'!$A$3:$A$465,'Combined Stats - Formula'!$A205,'Rodda Stats to 17-18'!F$3:F$465)</f>
        <v>3</v>
      </c>
      <c r="G205">
        <f>SUMIF('Rodda Stats to 17-18'!$A$3:$A$465,'Combined Stats - Formula'!$A205,'Rodda Stats to 17-18'!G$3:G$465)</f>
        <v>0</v>
      </c>
      <c r="H205">
        <f>SUMIF('Rodda Stats to 17-18'!$A$3:$A$465,'Combined Stats - Formula'!$A205,'Rodda Stats to 17-18'!H$3:H$465)</f>
        <v>0</v>
      </c>
      <c r="I205" s="23">
        <f>SUMIF('Rodda Stats to 17-18'!$A$3:$A$465,'Combined Stats - Formula'!$A205,'Rodda Stats to 17-18'!I$3:I$465)</f>
        <v>6</v>
      </c>
      <c r="J205">
        <f t="shared" si="12"/>
        <v>4</v>
      </c>
      <c r="K205">
        <f>SUMIF('Rodda Stats to 17-18'!$A$3:$A$465,'Combined Stats - Formula'!$A205,'Rodda Stats to 17-18'!K$3:K$465)</f>
        <v>0</v>
      </c>
      <c r="L205">
        <f>SUMIF('Rodda Stats to 17-18'!$A$3:$A$465,'Combined Stats - Formula'!$A205,'Rodda Stats to 17-18'!L$3:L$465)</f>
        <v>15</v>
      </c>
      <c r="M205">
        <f>SUMIF('Rodda Stats to 17-18'!$A$3:$A$465,'Combined Stats - Formula'!$A205,'Rodda Stats to 17-18'!M$3:M$465)</f>
        <v>490</v>
      </c>
      <c r="N205">
        <f>SUMIF('Rodda Stats to 17-18'!$A$3:$A$465,'Combined Stats - Formula'!$A205,'Rodda Stats to 17-18'!N$3:N$465)</f>
        <v>0</v>
      </c>
      <c r="O205">
        <f>SUMIF('Rodda Stats to 17-18'!$A$3:$A$465,'Combined Stats - Formula'!$A205,'Rodda Stats to 17-18'!O$3:O$465)</f>
        <v>0</v>
      </c>
      <c r="P205">
        <f t="shared" si="13"/>
        <v>32.67</v>
      </c>
      <c r="Q205">
        <f t="shared" si="14"/>
        <v>0</v>
      </c>
      <c r="R205">
        <f t="shared" si="15"/>
        <v>0</v>
      </c>
      <c r="S205" s="23">
        <f>SUMIF('Rodda Stats to 17-18'!$A$3:$A$465,'Combined Stats - Formula'!$A205,'Rodda Stats to 17-18'!S$3:S$465)</f>
        <v>0</v>
      </c>
      <c r="T205">
        <f>SUMIF('Rodda Stats to 17-18'!$A$3:$A$465,'Combined Stats - Formula'!$A205,'Rodda Stats to 17-18'!T$3:T$465)</f>
        <v>3</v>
      </c>
      <c r="U205">
        <f>SUMIF('Rodda Stats to 17-18'!$A$3:$A$465,'Combined Stats - Formula'!$A205,'Rodda Stats to 17-18'!U$3:U$465)</f>
        <v>0</v>
      </c>
      <c r="V205">
        <f>SUMIF('Rodda Stats to 17-18'!$A$3:$A$465,'Combined Stats - Formula'!$A205,'Rodda Stats to 17-18'!V$3:V$465)</f>
        <v>0</v>
      </c>
    </row>
    <row r="206" spans="1:22" x14ac:dyDescent="0.25">
      <c r="A206" s="20" t="s">
        <v>745</v>
      </c>
      <c r="B206">
        <f>SUMIF('Rodda Stats to 17-18'!$A$3:$A$465,'Combined Stats - Formula'!$A206,'Rodda Stats to 17-18'!B$3:B$465)</f>
        <v>0</v>
      </c>
      <c r="C206">
        <f>SUMIF('Rodda Stats to 17-18'!$A$3:$A$465,'Combined Stats - Formula'!$A206,'Rodda Stats to 17-18'!C$3:C$465)</f>
        <v>22</v>
      </c>
      <c r="D206">
        <f>SUMIF('Rodda Stats to 17-18'!$A$3:$A$465,'Combined Stats - Formula'!$A206,'Rodda Stats to 17-18'!D$3:D$465)</f>
        <v>22</v>
      </c>
      <c r="E206">
        <f>SUMIF('Rodda Stats to 17-18'!$A$3:$A$465,'Combined Stats - Formula'!$A206,'Rodda Stats to 17-18'!E$3:E$465)</f>
        <v>560</v>
      </c>
      <c r="F206">
        <f>SUMIF('Rodda Stats to 17-18'!$A$3:$A$465,'Combined Stats - Formula'!$A206,'Rodda Stats to 17-18'!F$3:F$465)</f>
        <v>1</v>
      </c>
      <c r="G206">
        <f>SUMIF('Rodda Stats to 17-18'!$A$3:$A$465,'Combined Stats - Formula'!$A206,'Rodda Stats to 17-18'!G$3:G$465)</f>
        <v>3</v>
      </c>
      <c r="H206">
        <f>SUMIF('Rodda Stats to 17-18'!$A$3:$A$465,'Combined Stats - Formula'!$A206,'Rodda Stats to 17-18'!H$3:H$465)</f>
        <v>0</v>
      </c>
      <c r="I206" s="23">
        <f>SUMIF('Rodda Stats to 17-18'!$A$3:$A$465,'Combined Stats - Formula'!$A206,'Rodda Stats to 17-18'!I$3:I$465)</f>
        <v>60</v>
      </c>
      <c r="J206">
        <f t="shared" si="12"/>
        <v>26.67</v>
      </c>
      <c r="K206">
        <f>SUMIF('Rodda Stats to 17-18'!$A$3:$A$465,'Combined Stats - Formula'!$A206,'Rodda Stats to 17-18'!K$3:K$465)</f>
        <v>0</v>
      </c>
      <c r="L206">
        <f>SUMIF('Rodda Stats to 17-18'!$A$3:$A$465,'Combined Stats - Formula'!$A206,'Rodda Stats to 17-18'!L$3:L$465)</f>
        <v>15</v>
      </c>
      <c r="M206">
        <f>SUMIF('Rodda Stats to 17-18'!$A$3:$A$465,'Combined Stats - Formula'!$A206,'Rodda Stats to 17-18'!M$3:M$465)</f>
        <v>733</v>
      </c>
      <c r="N206">
        <f>SUMIF('Rodda Stats to 17-18'!$A$3:$A$465,'Combined Stats - Formula'!$A206,'Rodda Stats to 17-18'!N$3:N$465)</f>
        <v>0</v>
      </c>
      <c r="O206">
        <f>SUMIF('Rodda Stats to 17-18'!$A$3:$A$465,'Combined Stats - Formula'!$A206,'Rodda Stats to 17-18'!O$3:O$465)</f>
        <v>0</v>
      </c>
      <c r="P206">
        <f t="shared" si="13"/>
        <v>48.87</v>
      </c>
      <c r="Q206">
        <f t="shared" si="14"/>
        <v>0</v>
      </c>
      <c r="R206">
        <f t="shared" si="15"/>
        <v>0</v>
      </c>
      <c r="S206" s="23">
        <f>SUMIF('Rodda Stats to 17-18'!$A$3:$A$465,'Combined Stats - Formula'!$A206,'Rodda Stats to 17-18'!S$3:S$465)</f>
        <v>0</v>
      </c>
      <c r="T206">
        <f>SUMIF('Rodda Stats to 17-18'!$A$3:$A$465,'Combined Stats - Formula'!$A206,'Rodda Stats to 17-18'!T$3:T$465)</f>
        <v>16</v>
      </c>
      <c r="U206">
        <f>SUMIF('Rodda Stats to 17-18'!$A$3:$A$465,'Combined Stats - Formula'!$A206,'Rodda Stats to 17-18'!U$3:U$465)</f>
        <v>0</v>
      </c>
      <c r="V206">
        <f>SUMIF('Rodda Stats to 17-18'!$A$3:$A$465,'Combined Stats - Formula'!$A206,'Rodda Stats to 17-18'!V$3:V$465)</f>
        <v>0</v>
      </c>
    </row>
    <row r="207" spans="1:22" x14ac:dyDescent="0.25">
      <c r="A207" s="20" t="s">
        <v>746</v>
      </c>
      <c r="B207">
        <f>SUMIF('Rodda Stats to 17-18'!$A$3:$A$465,'Combined Stats - Formula'!$A207,'Rodda Stats to 17-18'!B$3:B$465)</f>
        <v>0</v>
      </c>
      <c r="C207">
        <f>SUMIF('Rodda Stats to 17-18'!$A$3:$A$465,'Combined Stats - Formula'!$A207,'Rodda Stats to 17-18'!C$3:C$465)</f>
        <v>25</v>
      </c>
      <c r="D207">
        <f>SUMIF('Rodda Stats to 17-18'!$A$3:$A$465,'Combined Stats - Formula'!$A207,'Rodda Stats to 17-18'!D$3:D$465)</f>
        <v>26</v>
      </c>
      <c r="E207">
        <f>SUMIF('Rodda Stats to 17-18'!$A$3:$A$465,'Combined Stats - Formula'!$A207,'Rodda Stats to 17-18'!E$3:E$465)</f>
        <v>395</v>
      </c>
      <c r="F207">
        <f>SUMIF('Rodda Stats to 17-18'!$A$3:$A$465,'Combined Stats - Formula'!$A207,'Rodda Stats to 17-18'!F$3:F$465)</f>
        <v>3</v>
      </c>
      <c r="G207">
        <f>SUMIF('Rodda Stats to 17-18'!$A$3:$A$465,'Combined Stats - Formula'!$A207,'Rodda Stats to 17-18'!G$3:G$465)</f>
        <v>1</v>
      </c>
      <c r="H207">
        <f>SUMIF('Rodda Stats to 17-18'!$A$3:$A$465,'Combined Stats - Formula'!$A207,'Rodda Stats to 17-18'!H$3:H$465)</f>
        <v>0</v>
      </c>
      <c r="I207" s="23">
        <f>SUMIF('Rodda Stats to 17-18'!$A$3:$A$465,'Combined Stats - Formula'!$A207,'Rodda Stats to 17-18'!I$3:I$465)</f>
        <v>76</v>
      </c>
      <c r="J207">
        <f t="shared" si="12"/>
        <v>17.170000000000002</v>
      </c>
      <c r="K207">
        <f>SUMIF('Rodda Stats to 17-18'!$A$3:$A$465,'Combined Stats - Formula'!$A207,'Rodda Stats to 17-18'!K$3:K$465)</f>
        <v>0</v>
      </c>
      <c r="L207">
        <f>SUMIF('Rodda Stats to 17-18'!$A$3:$A$465,'Combined Stats - Formula'!$A207,'Rodda Stats to 17-18'!L$3:L$465)</f>
        <v>40</v>
      </c>
      <c r="M207">
        <f>SUMIF('Rodda Stats to 17-18'!$A$3:$A$465,'Combined Stats - Formula'!$A207,'Rodda Stats to 17-18'!M$3:M$465)</f>
        <v>958</v>
      </c>
      <c r="N207">
        <f>SUMIF('Rodda Stats to 17-18'!$A$3:$A$465,'Combined Stats - Formula'!$A207,'Rodda Stats to 17-18'!N$3:N$465)</f>
        <v>0</v>
      </c>
      <c r="O207">
        <f>SUMIF('Rodda Stats to 17-18'!$A$3:$A$465,'Combined Stats - Formula'!$A207,'Rodda Stats to 17-18'!O$3:O$465)</f>
        <v>0</v>
      </c>
      <c r="P207">
        <f t="shared" si="13"/>
        <v>23.95</v>
      </c>
      <c r="Q207">
        <f t="shared" si="14"/>
        <v>0</v>
      </c>
      <c r="R207">
        <f t="shared" si="15"/>
        <v>0</v>
      </c>
      <c r="S207" s="23">
        <f>SUMIF('Rodda Stats to 17-18'!$A$3:$A$465,'Combined Stats - Formula'!$A207,'Rodda Stats to 17-18'!S$3:S$465)</f>
        <v>0</v>
      </c>
      <c r="T207">
        <f>SUMIF('Rodda Stats to 17-18'!$A$3:$A$465,'Combined Stats - Formula'!$A207,'Rodda Stats to 17-18'!T$3:T$465)</f>
        <v>8</v>
      </c>
      <c r="U207">
        <f>SUMIF('Rodda Stats to 17-18'!$A$3:$A$465,'Combined Stats - Formula'!$A207,'Rodda Stats to 17-18'!U$3:U$465)</f>
        <v>0</v>
      </c>
      <c r="V207">
        <f>SUMIF('Rodda Stats to 17-18'!$A$3:$A$465,'Combined Stats - Formula'!$A207,'Rodda Stats to 17-18'!V$3:V$465)</f>
        <v>0</v>
      </c>
    </row>
    <row r="208" spans="1:22" x14ac:dyDescent="0.25">
      <c r="A208" s="20" t="s">
        <v>747</v>
      </c>
      <c r="B208">
        <f>SUMIF('Rodda Stats to 17-18'!$A$3:$A$465,'Combined Stats - Formula'!$A208,'Rodda Stats to 17-18'!B$3:B$465)</f>
        <v>0</v>
      </c>
      <c r="C208">
        <f>SUMIF('Rodda Stats to 17-18'!$A$3:$A$465,'Combined Stats - Formula'!$A208,'Rodda Stats to 17-18'!C$3:C$465)</f>
        <v>2</v>
      </c>
      <c r="D208">
        <f>SUMIF('Rodda Stats to 17-18'!$A$3:$A$465,'Combined Stats - Formula'!$A208,'Rodda Stats to 17-18'!D$3:D$465)</f>
        <v>3</v>
      </c>
      <c r="E208">
        <f>SUMIF('Rodda Stats to 17-18'!$A$3:$A$465,'Combined Stats - Formula'!$A208,'Rodda Stats to 17-18'!E$3:E$465)</f>
        <v>23</v>
      </c>
      <c r="F208">
        <f>SUMIF('Rodda Stats to 17-18'!$A$3:$A$465,'Combined Stats - Formula'!$A208,'Rodda Stats to 17-18'!F$3:F$465)</f>
        <v>0</v>
      </c>
      <c r="G208">
        <f>SUMIF('Rodda Stats to 17-18'!$A$3:$A$465,'Combined Stats - Formula'!$A208,'Rodda Stats to 17-18'!G$3:G$465)</f>
        <v>0</v>
      </c>
      <c r="H208">
        <f>SUMIF('Rodda Stats to 17-18'!$A$3:$A$465,'Combined Stats - Formula'!$A208,'Rodda Stats to 17-18'!H$3:H$465)</f>
        <v>0</v>
      </c>
      <c r="I208" s="23">
        <f>SUMIF('Rodda Stats to 17-18'!$A$3:$A$465,'Combined Stats - Formula'!$A208,'Rodda Stats to 17-18'!I$3:I$465)</f>
        <v>14</v>
      </c>
      <c r="J208">
        <f t="shared" si="12"/>
        <v>7.67</v>
      </c>
      <c r="K208">
        <f>SUMIF('Rodda Stats to 17-18'!$A$3:$A$465,'Combined Stats - Formula'!$A208,'Rodda Stats to 17-18'!K$3:K$465)</f>
        <v>0</v>
      </c>
      <c r="L208">
        <f>SUMIF('Rodda Stats to 17-18'!$A$3:$A$465,'Combined Stats - Formula'!$A208,'Rodda Stats to 17-18'!L$3:L$465)</f>
        <v>0</v>
      </c>
      <c r="M208">
        <f>SUMIF('Rodda Stats to 17-18'!$A$3:$A$465,'Combined Stats - Formula'!$A208,'Rodda Stats to 17-18'!M$3:M$465)</f>
        <v>0</v>
      </c>
      <c r="N208">
        <f>SUMIF('Rodda Stats to 17-18'!$A$3:$A$465,'Combined Stats - Formula'!$A208,'Rodda Stats to 17-18'!N$3:N$465)</f>
        <v>0</v>
      </c>
      <c r="O208">
        <f>SUMIF('Rodda Stats to 17-18'!$A$3:$A$465,'Combined Stats - Formula'!$A208,'Rodda Stats to 17-18'!O$3:O$465)</f>
        <v>0</v>
      </c>
      <c r="P208" t="str">
        <f t="shared" si="13"/>
        <v/>
      </c>
      <c r="Q208">
        <f t="shared" si="14"/>
        <v>0</v>
      </c>
      <c r="R208">
        <f t="shared" si="15"/>
        <v>0</v>
      </c>
      <c r="S208" s="23">
        <f>SUMIF('Rodda Stats to 17-18'!$A$3:$A$465,'Combined Stats - Formula'!$A208,'Rodda Stats to 17-18'!S$3:S$465)</f>
        <v>0</v>
      </c>
      <c r="T208">
        <f>SUMIF('Rodda Stats to 17-18'!$A$3:$A$465,'Combined Stats - Formula'!$A208,'Rodda Stats to 17-18'!T$3:T$465)</f>
        <v>3</v>
      </c>
      <c r="U208">
        <f>SUMIF('Rodda Stats to 17-18'!$A$3:$A$465,'Combined Stats - Formula'!$A208,'Rodda Stats to 17-18'!U$3:U$465)</f>
        <v>0</v>
      </c>
      <c r="V208">
        <f>SUMIF('Rodda Stats to 17-18'!$A$3:$A$465,'Combined Stats - Formula'!$A208,'Rodda Stats to 17-18'!V$3:V$465)</f>
        <v>0</v>
      </c>
    </row>
    <row r="209" spans="1:22" x14ac:dyDescent="0.25">
      <c r="A209" s="20" t="s">
        <v>748</v>
      </c>
      <c r="B209">
        <f>SUMIF('Rodda Stats to 17-18'!$A$3:$A$465,'Combined Stats - Formula'!$A209,'Rodda Stats to 17-18'!B$3:B$465)</f>
        <v>0</v>
      </c>
      <c r="C209">
        <f>SUMIF('Rodda Stats to 17-18'!$A$3:$A$465,'Combined Stats - Formula'!$A209,'Rodda Stats to 17-18'!C$3:C$465)</f>
        <v>16</v>
      </c>
      <c r="D209">
        <f>SUMIF('Rodda Stats to 17-18'!$A$3:$A$465,'Combined Stats - Formula'!$A209,'Rodda Stats to 17-18'!D$3:D$465)</f>
        <v>22</v>
      </c>
      <c r="E209">
        <f>SUMIF('Rodda Stats to 17-18'!$A$3:$A$465,'Combined Stats - Formula'!$A209,'Rodda Stats to 17-18'!E$3:E$465)</f>
        <v>149</v>
      </c>
      <c r="F209">
        <f>SUMIF('Rodda Stats to 17-18'!$A$3:$A$465,'Combined Stats - Formula'!$A209,'Rodda Stats to 17-18'!F$3:F$465)</f>
        <v>5</v>
      </c>
      <c r="G209">
        <f>SUMIF('Rodda Stats to 17-18'!$A$3:$A$465,'Combined Stats - Formula'!$A209,'Rodda Stats to 17-18'!G$3:G$465)</f>
        <v>0</v>
      </c>
      <c r="H209">
        <f>SUMIF('Rodda Stats to 17-18'!$A$3:$A$465,'Combined Stats - Formula'!$A209,'Rodda Stats to 17-18'!H$3:H$465)</f>
        <v>0</v>
      </c>
      <c r="I209" s="23">
        <f>SUMIF('Rodda Stats to 17-18'!$A$3:$A$465,'Combined Stats - Formula'!$A209,'Rodda Stats to 17-18'!I$3:I$465)</f>
        <v>43</v>
      </c>
      <c r="J209">
        <f t="shared" si="12"/>
        <v>8.76</v>
      </c>
      <c r="K209">
        <f>SUMIF('Rodda Stats to 17-18'!$A$3:$A$465,'Combined Stats - Formula'!$A209,'Rodda Stats to 17-18'!K$3:K$465)</f>
        <v>0</v>
      </c>
      <c r="L209">
        <f>SUMIF('Rodda Stats to 17-18'!$A$3:$A$465,'Combined Stats - Formula'!$A209,'Rodda Stats to 17-18'!L$3:L$465)</f>
        <v>34</v>
      </c>
      <c r="M209">
        <f>SUMIF('Rodda Stats to 17-18'!$A$3:$A$465,'Combined Stats - Formula'!$A209,'Rodda Stats to 17-18'!M$3:M$465)</f>
        <v>359</v>
      </c>
      <c r="N209">
        <f>SUMIF('Rodda Stats to 17-18'!$A$3:$A$465,'Combined Stats - Formula'!$A209,'Rodda Stats to 17-18'!N$3:N$465)</f>
        <v>2</v>
      </c>
      <c r="O209">
        <f>SUMIF('Rodda Stats to 17-18'!$A$3:$A$465,'Combined Stats - Formula'!$A209,'Rodda Stats to 17-18'!O$3:O$465)</f>
        <v>0</v>
      </c>
      <c r="P209">
        <f t="shared" si="13"/>
        <v>10.56</v>
      </c>
      <c r="Q209">
        <f t="shared" si="14"/>
        <v>0</v>
      </c>
      <c r="R209">
        <f t="shared" si="15"/>
        <v>0</v>
      </c>
      <c r="S209" s="23">
        <f>SUMIF('Rodda Stats to 17-18'!$A$3:$A$465,'Combined Stats - Formula'!$A209,'Rodda Stats to 17-18'!S$3:S$465)</f>
        <v>0</v>
      </c>
      <c r="T209">
        <f>SUMIF('Rodda Stats to 17-18'!$A$3:$A$465,'Combined Stats - Formula'!$A209,'Rodda Stats to 17-18'!T$3:T$465)</f>
        <v>6</v>
      </c>
      <c r="U209">
        <f>SUMIF('Rodda Stats to 17-18'!$A$3:$A$465,'Combined Stats - Formula'!$A209,'Rodda Stats to 17-18'!U$3:U$465)</f>
        <v>0</v>
      </c>
      <c r="V209">
        <f>SUMIF('Rodda Stats to 17-18'!$A$3:$A$465,'Combined Stats - Formula'!$A209,'Rodda Stats to 17-18'!V$3:V$465)</f>
        <v>0</v>
      </c>
    </row>
    <row r="210" spans="1:22" x14ac:dyDescent="0.25">
      <c r="A210" s="20" t="s">
        <v>749</v>
      </c>
      <c r="B210">
        <f>SUMIF('Rodda Stats to 17-18'!$A$3:$A$465,'Combined Stats - Formula'!$A210,'Rodda Stats to 17-18'!B$3:B$465)</f>
        <v>0</v>
      </c>
      <c r="C210">
        <f>SUMIF('Rodda Stats to 17-18'!$A$3:$A$465,'Combined Stats - Formula'!$A210,'Rodda Stats to 17-18'!C$3:C$465)</f>
        <v>2</v>
      </c>
      <c r="D210">
        <f>SUMIF('Rodda Stats to 17-18'!$A$3:$A$465,'Combined Stats - Formula'!$A210,'Rodda Stats to 17-18'!D$3:D$465)</f>
        <v>2</v>
      </c>
      <c r="E210">
        <f>SUMIF('Rodda Stats to 17-18'!$A$3:$A$465,'Combined Stats - Formula'!$A210,'Rodda Stats to 17-18'!E$3:E$465)</f>
        <v>7</v>
      </c>
      <c r="F210">
        <f>SUMIF('Rodda Stats to 17-18'!$A$3:$A$465,'Combined Stats - Formula'!$A210,'Rodda Stats to 17-18'!F$3:F$465)</f>
        <v>0</v>
      </c>
      <c r="G210">
        <f>SUMIF('Rodda Stats to 17-18'!$A$3:$A$465,'Combined Stats - Formula'!$A210,'Rodda Stats to 17-18'!G$3:G$465)</f>
        <v>0</v>
      </c>
      <c r="H210">
        <f>SUMIF('Rodda Stats to 17-18'!$A$3:$A$465,'Combined Stats - Formula'!$A210,'Rodda Stats to 17-18'!H$3:H$465)</f>
        <v>0</v>
      </c>
      <c r="I210" s="23">
        <f>SUMIF('Rodda Stats to 17-18'!$A$3:$A$465,'Combined Stats - Formula'!$A210,'Rodda Stats to 17-18'!I$3:I$465)</f>
        <v>6</v>
      </c>
      <c r="J210">
        <f t="shared" si="12"/>
        <v>3.5</v>
      </c>
      <c r="K210">
        <f>SUMIF('Rodda Stats to 17-18'!$A$3:$A$465,'Combined Stats - Formula'!$A210,'Rodda Stats to 17-18'!K$3:K$465)</f>
        <v>0</v>
      </c>
      <c r="L210">
        <f>SUMIF('Rodda Stats to 17-18'!$A$3:$A$465,'Combined Stats - Formula'!$A210,'Rodda Stats to 17-18'!L$3:L$465)</f>
        <v>2</v>
      </c>
      <c r="M210">
        <f>SUMIF('Rodda Stats to 17-18'!$A$3:$A$465,'Combined Stats - Formula'!$A210,'Rodda Stats to 17-18'!M$3:M$465)</f>
        <v>39</v>
      </c>
      <c r="N210">
        <f>SUMIF('Rodda Stats to 17-18'!$A$3:$A$465,'Combined Stats - Formula'!$A210,'Rodda Stats to 17-18'!N$3:N$465)</f>
        <v>0</v>
      </c>
      <c r="O210">
        <f>SUMIF('Rodda Stats to 17-18'!$A$3:$A$465,'Combined Stats - Formula'!$A210,'Rodda Stats to 17-18'!O$3:O$465)</f>
        <v>0</v>
      </c>
      <c r="P210">
        <f t="shared" si="13"/>
        <v>19.5</v>
      </c>
      <c r="Q210">
        <f t="shared" si="14"/>
        <v>0</v>
      </c>
      <c r="R210">
        <f t="shared" si="15"/>
        <v>0</v>
      </c>
      <c r="S210" s="23">
        <f>SUMIF('Rodda Stats to 17-18'!$A$3:$A$465,'Combined Stats - Formula'!$A210,'Rodda Stats to 17-18'!S$3:S$465)</f>
        <v>0</v>
      </c>
      <c r="T210">
        <f>SUMIF('Rodda Stats to 17-18'!$A$3:$A$465,'Combined Stats - Formula'!$A210,'Rodda Stats to 17-18'!T$3:T$465)</f>
        <v>0</v>
      </c>
      <c r="U210">
        <f>SUMIF('Rodda Stats to 17-18'!$A$3:$A$465,'Combined Stats - Formula'!$A210,'Rodda Stats to 17-18'!U$3:U$465)</f>
        <v>0</v>
      </c>
      <c r="V210">
        <f>SUMIF('Rodda Stats to 17-18'!$A$3:$A$465,'Combined Stats - Formula'!$A210,'Rodda Stats to 17-18'!V$3:V$465)</f>
        <v>0</v>
      </c>
    </row>
    <row r="211" spans="1:22" x14ac:dyDescent="0.25">
      <c r="A211" s="20" t="s">
        <v>750</v>
      </c>
      <c r="B211">
        <f>SUMIF('Rodda Stats to 17-18'!$A$3:$A$465,'Combined Stats - Formula'!$A211,'Rodda Stats to 17-18'!B$3:B$465)</f>
        <v>0</v>
      </c>
      <c r="C211">
        <f>SUMIF('Rodda Stats to 17-18'!$A$3:$A$465,'Combined Stats - Formula'!$A211,'Rodda Stats to 17-18'!C$3:C$465)</f>
        <v>4</v>
      </c>
      <c r="D211">
        <f>SUMIF('Rodda Stats to 17-18'!$A$3:$A$465,'Combined Stats - Formula'!$A211,'Rodda Stats to 17-18'!D$3:D$465)</f>
        <v>4</v>
      </c>
      <c r="E211">
        <f>SUMIF('Rodda Stats to 17-18'!$A$3:$A$465,'Combined Stats - Formula'!$A211,'Rodda Stats to 17-18'!E$3:E$465)</f>
        <v>14</v>
      </c>
      <c r="F211">
        <f>SUMIF('Rodda Stats to 17-18'!$A$3:$A$465,'Combined Stats - Formula'!$A211,'Rodda Stats to 17-18'!F$3:F$465)</f>
        <v>3</v>
      </c>
      <c r="G211">
        <f>SUMIF('Rodda Stats to 17-18'!$A$3:$A$465,'Combined Stats - Formula'!$A211,'Rodda Stats to 17-18'!G$3:G$465)</f>
        <v>0</v>
      </c>
      <c r="H211">
        <f>SUMIF('Rodda Stats to 17-18'!$A$3:$A$465,'Combined Stats - Formula'!$A211,'Rodda Stats to 17-18'!H$3:H$465)</f>
        <v>0</v>
      </c>
      <c r="I211" s="23">
        <f>SUMIF('Rodda Stats to 17-18'!$A$3:$A$465,'Combined Stats - Formula'!$A211,'Rodda Stats to 17-18'!I$3:I$465)</f>
        <v>7</v>
      </c>
      <c r="J211">
        <f t="shared" si="12"/>
        <v>14</v>
      </c>
      <c r="K211">
        <f>SUMIF('Rodda Stats to 17-18'!$A$3:$A$465,'Combined Stats - Formula'!$A211,'Rodda Stats to 17-18'!K$3:K$465)</f>
        <v>0</v>
      </c>
      <c r="L211">
        <f>SUMIF('Rodda Stats to 17-18'!$A$3:$A$465,'Combined Stats - Formula'!$A211,'Rodda Stats to 17-18'!L$3:L$465)</f>
        <v>4</v>
      </c>
      <c r="M211">
        <f>SUMIF('Rodda Stats to 17-18'!$A$3:$A$465,'Combined Stats - Formula'!$A211,'Rodda Stats to 17-18'!M$3:M$465)</f>
        <v>144</v>
      </c>
      <c r="N211">
        <f>SUMIF('Rodda Stats to 17-18'!$A$3:$A$465,'Combined Stats - Formula'!$A211,'Rodda Stats to 17-18'!N$3:N$465)</f>
        <v>0</v>
      </c>
      <c r="O211">
        <f>SUMIF('Rodda Stats to 17-18'!$A$3:$A$465,'Combined Stats - Formula'!$A211,'Rodda Stats to 17-18'!O$3:O$465)</f>
        <v>0</v>
      </c>
      <c r="P211">
        <f t="shared" si="13"/>
        <v>36</v>
      </c>
      <c r="Q211">
        <f t="shared" si="14"/>
        <v>0</v>
      </c>
      <c r="R211">
        <f t="shared" si="15"/>
        <v>0</v>
      </c>
      <c r="S211" s="23">
        <f>SUMIF('Rodda Stats to 17-18'!$A$3:$A$465,'Combined Stats - Formula'!$A211,'Rodda Stats to 17-18'!S$3:S$465)</f>
        <v>0</v>
      </c>
      <c r="T211">
        <f>SUMIF('Rodda Stats to 17-18'!$A$3:$A$465,'Combined Stats - Formula'!$A211,'Rodda Stats to 17-18'!T$3:T$465)</f>
        <v>0</v>
      </c>
      <c r="U211">
        <f>SUMIF('Rodda Stats to 17-18'!$A$3:$A$465,'Combined Stats - Formula'!$A211,'Rodda Stats to 17-18'!U$3:U$465)</f>
        <v>0</v>
      </c>
      <c r="V211">
        <f>SUMIF('Rodda Stats to 17-18'!$A$3:$A$465,'Combined Stats - Formula'!$A211,'Rodda Stats to 17-18'!V$3:V$465)</f>
        <v>0</v>
      </c>
    </row>
    <row r="212" spans="1:22" x14ac:dyDescent="0.25">
      <c r="A212" s="20" t="s">
        <v>751</v>
      </c>
      <c r="B212">
        <f>SUMIF('Rodda Stats to 17-18'!$A$3:$A$465,'Combined Stats - Formula'!$A212,'Rodda Stats to 17-18'!B$3:B$465)</f>
        <v>0</v>
      </c>
      <c r="C212">
        <f>SUMIF('Rodda Stats to 17-18'!$A$3:$A$465,'Combined Stats - Formula'!$A212,'Rodda Stats to 17-18'!C$3:C$465)</f>
        <v>20</v>
      </c>
      <c r="D212">
        <f>SUMIF('Rodda Stats to 17-18'!$A$3:$A$465,'Combined Stats - Formula'!$A212,'Rodda Stats to 17-18'!D$3:D$465)</f>
        <v>17</v>
      </c>
      <c r="E212">
        <f>SUMIF('Rodda Stats to 17-18'!$A$3:$A$465,'Combined Stats - Formula'!$A212,'Rodda Stats to 17-18'!E$3:E$465)</f>
        <v>238</v>
      </c>
      <c r="F212">
        <f>SUMIF('Rodda Stats to 17-18'!$A$3:$A$465,'Combined Stats - Formula'!$A212,'Rodda Stats to 17-18'!F$3:F$465)</f>
        <v>1</v>
      </c>
      <c r="G212">
        <f>SUMIF('Rodda Stats to 17-18'!$A$3:$A$465,'Combined Stats - Formula'!$A212,'Rodda Stats to 17-18'!G$3:G$465)</f>
        <v>2</v>
      </c>
      <c r="H212">
        <f>SUMIF('Rodda Stats to 17-18'!$A$3:$A$465,'Combined Stats - Formula'!$A212,'Rodda Stats to 17-18'!H$3:H$465)</f>
        <v>0</v>
      </c>
      <c r="I212" s="23">
        <f>SUMIF('Rodda Stats to 17-18'!$A$3:$A$465,'Combined Stats - Formula'!$A212,'Rodda Stats to 17-18'!I$3:I$465)</f>
        <v>59</v>
      </c>
      <c r="J212">
        <f t="shared" si="12"/>
        <v>14.88</v>
      </c>
      <c r="K212">
        <f>SUMIF('Rodda Stats to 17-18'!$A$3:$A$465,'Combined Stats - Formula'!$A212,'Rodda Stats to 17-18'!K$3:K$465)</f>
        <v>0</v>
      </c>
      <c r="L212">
        <f>SUMIF('Rodda Stats to 17-18'!$A$3:$A$465,'Combined Stats - Formula'!$A212,'Rodda Stats to 17-18'!L$3:L$465)</f>
        <v>2</v>
      </c>
      <c r="M212">
        <f>SUMIF('Rodda Stats to 17-18'!$A$3:$A$465,'Combined Stats - Formula'!$A212,'Rodda Stats to 17-18'!M$3:M$465)</f>
        <v>199</v>
      </c>
      <c r="N212">
        <f>SUMIF('Rodda Stats to 17-18'!$A$3:$A$465,'Combined Stats - Formula'!$A212,'Rodda Stats to 17-18'!N$3:N$465)</f>
        <v>0</v>
      </c>
      <c r="O212">
        <f>SUMIF('Rodda Stats to 17-18'!$A$3:$A$465,'Combined Stats - Formula'!$A212,'Rodda Stats to 17-18'!O$3:O$465)</f>
        <v>0</v>
      </c>
      <c r="P212">
        <f t="shared" si="13"/>
        <v>99.5</v>
      </c>
      <c r="Q212">
        <f t="shared" si="14"/>
        <v>0</v>
      </c>
      <c r="R212">
        <f t="shared" si="15"/>
        <v>0</v>
      </c>
      <c r="S212" s="23">
        <f>SUMIF('Rodda Stats to 17-18'!$A$3:$A$465,'Combined Stats - Formula'!$A212,'Rodda Stats to 17-18'!S$3:S$465)</f>
        <v>0</v>
      </c>
      <c r="T212">
        <f>SUMIF('Rodda Stats to 17-18'!$A$3:$A$465,'Combined Stats - Formula'!$A212,'Rodda Stats to 17-18'!T$3:T$465)</f>
        <v>3</v>
      </c>
      <c r="U212">
        <f>SUMIF('Rodda Stats to 17-18'!$A$3:$A$465,'Combined Stats - Formula'!$A212,'Rodda Stats to 17-18'!U$3:U$465)</f>
        <v>0</v>
      </c>
      <c r="V212">
        <f>SUMIF('Rodda Stats to 17-18'!$A$3:$A$465,'Combined Stats - Formula'!$A212,'Rodda Stats to 17-18'!V$3:V$465)</f>
        <v>0</v>
      </c>
    </row>
    <row r="213" spans="1:22" x14ac:dyDescent="0.25">
      <c r="A213" s="20" t="s">
        <v>752</v>
      </c>
      <c r="B213">
        <f>SUMIF('Rodda Stats to 17-18'!$A$3:$A$465,'Combined Stats - Formula'!$A213,'Rodda Stats to 17-18'!B$3:B$465)</f>
        <v>0</v>
      </c>
      <c r="C213">
        <f>SUMIF('Rodda Stats to 17-18'!$A$3:$A$465,'Combined Stats - Formula'!$A213,'Rodda Stats to 17-18'!C$3:C$465)</f>
        <v>1</v>
      </c>
      <c r="D213">
        <f>SUMIF('Rodda Stats to 17-18'!$A$3:$A$465,'Combined Stats - Formula'!$A213,'Rodda Stats to 17-18'!D$3:D$465)</f>
        <v>1</v>
      </c>
      <c r="E213">
        <f>SUMIF('Rodda Stats to 17-18'!$A$3:$A$465,'Combined Stats - Formula'!$A213,'Rodda Stats to 17-18'!E$3:E$465)</f>
        <v>1</v>
      </c>
      <c r="F213">
        <f>SUMIF('Rodda Stats to 17-18'!$A$3:$A$465,'Combined Stats - Formula'!$A213,'Rodda Stats to 17-18'!F$3:F$465)</f>
        <v>1</v>
      </c>
      <c r="G213">
        <f>SUMIF('Rodda Stats to 17-18'!$A$3:$A$465,'Combined Stats - Formula'!$A213,'Rodda Stats to 17-18'!G$3:G$465)</f>
        <v>0</v>
      </c>
      <c r="H213">
        <f>SUMIF('Rodda Stats to 17-18'!$A$3:$A$465,'Combined Stats - Formula'!$A213,'Rodda Stats to 17-18'!H$3:H$465)</f>
        <v>0</v>
      </c>
      <c r="I213" s="23">
        <f>SUMIF('Rodda Stats to 17-18'!$A$3:$A$465,'Combined Stats - Formula'!$A213,'Rodda Stats to 17-18'!I$3:I$465)</f>
        <v>1.1000000000000001</v>
      </c>
      <c r="J213" t="e">
        <f t="shared" si="12"/>
        <v>#DIV/0!</v>
      </c>
      <c r="K213">
        <f>SUMIF('Rodda Stats to 17-18'!$A$3:$A$465,'Combined Stats - Formula'!$A213,'Rodda Stats to 17-18'!K$3:K$465)</f>
        <v>0</v>
      </c>
      <c r="L213">
        <f>SUMIF('Rodda Stats to 17-18'!$A$3:$A$465,'Combined Stats - Formula'!$A213,'Rodda Stats to 17-18'!L$3:L$465)</f>
        <v>0</v>
      </c>
      <c r="M213">
        <f>SUMIF('Rodda Stats to 17-18'!$A$3:$A$465,'Combined Stats - Formula'!$A213,'Rodda Stats to 17-18'!M$3:M$465)</f>
        <v>0</v>
      </c>
      <c r="N213">
        <f>SUMIF('Rodda Stats to 17-18'!$A$3:$A$465,'Combined Stats - Formula'!$A213,'Rodda Stats to 17-18'!N$3:N$465)</f>
        <v>0</v>
      </c>
      <c r="O213">
        <f>SUMIF('Rodda Stats to 17-18'!$A$3:$A$465,'Combined Stats - Formula'!$A213,'Rodda Stats to 17-18'!O$3:O$465)</f>
        <v>0</v>
      </c>
      <c r="P213" t="str">
        <f t="shared" si="13"/>
        <v/>
      </c>
      <c r="Q213">
        <f t="shared" si="14"/>
        <v>0</v>
      </c>
      <c r="R213">
        <f t="shared" si="15"/>
        <v>0</v>
      </c>
      <c r="S213" s="23">
        <f>SUMIF('Rodda Stats to 17-18'!$A$3:$A$465,'Combined Stats - Formula'!$A213,'Rodda Stats to 17-18'!S$3:S$465)</f>
        <v>0</v>
      </c>
      <c r="T213">
        <f>SUMIF('Rodda Stats to 17-18'!$A$3:$A$465,'Combined Stats - Formula'!$A213,'Rodda Stats to 17-18'!T$3:T$465)</f>
        <v>0</v>
      </c>
      <c r="U213">
        <f>SUMIF('Rodda Stats to 17-18'!$A$3:$A$465,'Combined Stats - Formula'!$A213,'Rodda Stats to 17-18'!U$3:U$465)</f>
        <v>0</v>
      </c>
      <c r="V213">
        <f>SUMIF('Rodda Stats to 17-18'!$A$3:$A$465,'Combined Stats - Formula'!$A213,'Rodda Stats to 17-18'!V$3:V$465)</f>
        <v>0</v>
      </c>
    </row>
    <row r="214" spans="1:22" x14ac:dyDescent="0.25">
      <c r="A214" s="20" t="s">
        <v>753</v>
      </c>
      <c r="B214">
        <f>SUMIF('Rodda Stats to 17-18'!$A$3:$A$465,'Combined Stats - Formula'!$A214,'Rodda Stats to 17-18'!B$3:B$465)</f>
        <v>0</v>
      </c>
      <c r="C214">
        <f>SUMIF('Rodda Stats to 17-18'!$A$3:$A$465,'Combined Stats - Formula'!$A214,'Rodda Stats to 17-18'!C$3:C$465)</f>
        <v>12</v>
      </c>
      <c r="D214">
        <f>SUMIF('Rodda Stats to 17-18'!$A$3:$A$465,'Combined Stats - Formula'!$A214,'Rodda Stats to 17-18'!D$3:D$465)</f>
        <v>9</v>
      </c>
      <c r="E214">
        <f>SUMIF('Rodda Stats to 17-18'!$A$3:$A$465,'Combined Stats - Formula'!$A214,'Rodda Stats to 17-18'!E$3:E$465)</f>
        <v>101</v>
      </c>
      <c r="F214">
        <f>SUMIF('Rodda Stats to 17-18'!$A$3:$A$465,'Combined Stats - Formula'!$A214,'Rodda Stats to 17-18'!F$3:F$465)</f>
        <v>3</v>
      </c>
      <c r="G214">
        <f>SUMIF('Rodda Stats to 17-18'!$A$3:$A$465,'Combined Stats - Formula'!$A214,'Rodda Stats to 17-18'!G$3:G$465)</f>
        <v>0</v>
      </c>
      <c r="H214">
        <f>SUMIF('Rodda Stats to 17-18'!$A$3:$A$465,'Combined Stats - Formula'!$A214,'Rodda Stats to 17-18'!H$3:H$465)</f>
        <v>0</v>
      </c>
      <c r="I214" s="23">
        <f>SUMIF('Rodda Stats to 17-18'!$A$3:$A$465,'Combined Stats - Formula'!$A214,'Rodda Stats to 17-18'!I$3:I$465)</f>
        <v>26.1</v>
      </c>
      <c r="J214">
        <f t="shared" si="12"/>
        <v>16.829999999999998</v>
      </c>
      <c r="K214">
        <f>SUMIF('Rodda Stats to 17-18'!$A$3:$A$465,'Combined Stats - Formula'!$A214,'Rodda Stats to 17-18'!K$3:K$465)</f>
        <v>0</v>
      </c>
      <c r="L214">
        <f>SUMIF('Rodda Stats to 17-18'!$A$3:$A$465,'Combined Stats - Formula'!$A214,'Rodda Stats to 17-18'!L$3:L$465)</f>
        <v>0</v>
      </c>
      <c r="M214">
        <f>SUMIF('Rodda Stats to 17-18'!$A$3:$A$465,'Combined Stats - Formula'!$A214,'Rodda Stats to 17-18'!M$3:M$465)</f>
        <v>0</v>
      </c>
      <c r="N214">
        <f>SUMIF('Rodda Stats to 17-18'!$A$3:$A$465,'Combined Stats - Formula'!$A214,'Rodda Stats to 17-18'!N$3:N$465)</f>
        <v>0</v>
      </c>
      <c r="O214">
        <f>SUMIF('Rodda Stats to 17-18'!$A$3:$A$465,'Combined Stats - Formula'!$A214,'Rodda Stats to 17-18'!O$3:O$465)</f>
        <v>0</v>
      </c>
      <c r="P214" t="str">
        <f t="shared" si="13"/>
        <v/>
      </c>
      <c r="Q214">
        <f t="shared" si="14"/>
        <v>0</v>
      </c>
      <c r="R214">
        <f t="shared" si="15"/>
        <v>0</v>
      </c>
      <c r="S214" s="23">
        <f>SUMIF('Rodda Stats to 17-18'!$A$3:$A$465,'Combined Stats - Formula'!$A214,'Rodda Stats to 17-18'!S$3:S$465)</f>
        <v>0</v>
      </c>
      <c r="T214">
        <f>SUMIF('Rodda Stats to 17-18'!$A$3:$A$465,'Combined Stats - Formula'!$A214,'Rodda Stats to 17-18'!T$3:T$465)</f>
        <v>2</v>
      </c>
      <c r="U214">
        <f>SUMIF('Rodda Stats to 17-18'!$A$3:$A$465,'Combined Stats - Formula'!$A214,'Rodda Stats to 17-18'!U$3:U$465)</f>
        <v>0</v>
      </c>
      <c r="V214">
        <f>SUMIF('Rodda Stats to 17-18'!$A$3:$A$465,'Combined Stats - Formula'!$A214,'Rodda Stats to 17-18'!V$3:V$465)</f>
        <v>5</v>
      </c>
    </row>
    <row r="215" spans="1:22" x14ac:dyDescent="0.25">
      <c r="A215" s="20" t="s">
        <v>504</v>
      </c>
      <c r="B215">
        <f>SUMIF('Rodda Stats to 17-18'!$A$3:$A$465,'Combined Stats - Formula'!$A215,'Rodda Stats to 17-18'!B$3:B$465)</f>
        <v>5</v>
      </c>
      <c r="C215">
        <f>SUMIF('Rodda Stats to 17-18'!$A$3:$A$465,'Combined Stats - Formula'!$A215,'Rodda Stats to 17-18'!C$3:C$465)</f>
        <v>85</v>
      </c>
      <c r="D215">
        <f>SUMIF('Rodda Stats to 17-18'!$A$3:$A$465,'Combined Stats - Formula'!$A215,'Rodda Stats to 17-18'!D$3:D$465)</f>
        <v>80</v>
      </c>
      <c r="E215">
        <f>SUMIF('Rodda Stats to 17-18'!$A$3:$A$465,'Combined Stats - Formula'!$A215,'Rodda Stats to 17-18'!E$3:E$465)</f>
        <v>1392</v>
      </c>
      <c r="F215">
        <f>SUMIF('Rodda Stats to 17-18'!$A$3:$A$465,'Combined Stats - Formula'!$A215,'Rodda Stats to 17-18'!F$3:F$465)</f>
        <v>7</v>
      </c>
      <c r="G215">
        <f>SUMIF('Rodda Stats to 17-18'!$A$3:$A$465,'Combined Stats - Formula'!$A215,'Rodda Stats to 17-18'!G$3:G$465)</f>
        <v>6</v>
      </c>
      <c r="H215">
        <f>SUMIF('Rodda Stats to 17-18'!$A$3:$A$465,'Combined Stats - Formula'!$A215,'Rodda Stats to 17-18'!H$3:H$465)</f>
        <v>1</v>
      </c>
      <c r="I215" s="23">
        <f>SUMIF('Rodda Stats to 17-18'!$A$3:$A$465,'Combined Stats - Formula'!$A215,'Rodda Stats to 17-18'!I$3:I$465)</f>
        <v>173</v>
      </c>
      <c r="J215">
        <f t="shared" si="12"/>
        <v>19.07</v>
      </c>
      <c r="K215">
        <f>SUMIF('Rodda Stats to 17-18'!$A$3:$A$465,'Combined Stats - Formula'!$A215,'Rodda Stats to 17-18'!K$3:K$465)</f>
        <v>43.6</v>
      </c>
      <c r="L215">
        <f>SUMIF('Rodda Stats to 17-18'!$A$3:$A$465,'Combined Stats - Formula'!$A215,'Rodda Stats to 17-18'!L$3:L$465)</f>
        <v>21</v>
      </c>
      <c r="M215">
        <f>SUMIF('Rodda Stats to 17-18'!$A$3:$A$465,'Combined Stats - Formula'!$A215,'Rodda Stats to 17-18'!M$3:M$465)</f>
        <v>796</v>
      </c>
      <c r="N215">
        <f>SUMIF('Rodda Stats to 17-18'!$A$3:$A$465,'Combined Stats - Formula'!$A215,'Rodda Stats to 17-18'!N$3:N$465)</f>
        <v>0</v>
      </c>
      <c r="O215">
        <f>SUMIF('Rodda Stats to 17-18'!$A$3:$A$465,'Combined Stats - Formula'!$A215,'Rodda Stats to 17-18'!O$3:O$465)</f>
        <v>0</v>
      </c>
      <c r="P215">
        <f t="shared" si="13"/>
        <v>37.9</v>
      </c>
      <c r="Q215">
        <f t="shared" si="14"/>
        <v>12.46</v>
      </c>
      <c r="R215">
        <f t="shared" si="15"/>
        <v>18.260000000000002</v>
      </c>
      <c r="S215" s="23">
        <f>SUMIF('Rodda Stats to 17-18'!$A$3:$A$465,'Combined Stats - Formula'!$A215,'Rodda Stats to 17-18'!S$3:S$465)</f>
        <v>5</v>
      </c>
      <c r="T215">
        <f>SUMIF('Rodda Stats to 17-18'!$A$3:$A$465,'Combined Stats - Formula'!$A215,'Rodda Stats to 17-18'!T$3:T$465)</f>
        <v>22</v>
      </c>
      <c r="U215">
        <f>SUMIF('Rodda Stats to 17-18'!$A$3:$A$465,'Combined Stats - Formula'!$A215,'Rodda Stats to 17-18'!U$3:U$465)</f>
        <v>0</v>
      </c>
      <c r="V215">
        <f>SUMIF('Rodda Stats to 17-18'!$A$3:$A$465,'Combined Stats - Formula'!$A215,'Rodda Stats to 17-18'!V$3:V$465)</f>
        <v>0</v>
      </c>
    </row>
    <row r="216" spans="1:22" x14ac:dyDescent="0.25">
      <c r="A216" s="20" t="s">
        <v>754</v>
      </c>
      <c r="B216">
        <f>SUMIF('Rodda Stats to 17-18'!$A$3:$A$465,'Combined Stats - Formula'!$A216,'Rodda Stats to 17-18'!B$3:B$465)</f>
        <v>0</v>
      </c>
      <c r="C216">
        <f>SUMIF('Rodda Stats to 17-18'!$A$3:$A$465,'Combined Stats - Formula'!$A216,'Rodda Stats to 17-18'!C$3:C$465)</f>
        <v>1</v>
      </c>
      <c r="D216">
        <f>SUMIF('Rodda Stats to 17-18'!$A$3:$A$465,'Combined Stats - Formula'!$A216,'Rodda Stats to 17-18'!D$3:D$465)</f>
        <v>2</v>
      </c>
      <c r="E216">
        <f>SUMIF('Rodda Stats to 17-18'!$A$3:$A$465,'Combined Stats - Formula'!$A216,'Rodda Stats to 17-18'!E$3:E$465)</f>
        <v>0</v>
      </c>
      <c r="F216">
        <f>SUMIF('Rodda Stats to 17-18'!$A$3:$A$465,'Combined Stats - Formula'!$A216,'Rodda Stats to 17-18'!F$3:F$465)</f>
        <v>0</v>
      </c>
      <c r="G216">
        <f>SUMIF('Rodda Stats to 17-18'!$A$3:$A$465,'Combined Stats - Formula'!$A216,'Rodda Stats to 17-18'!G$3:G$465)</f>
        <v>0</v>
      </c>
      <c r="H216">
        <f>SUMIF('Rodda Stats to 17-18'!$A$3:$A$465,'Combined Stats - Formula'!$A216,'Rodda Stats to 17-18'!H$3:H$465)</f>
        <v>0</v>
      </c>
      <c r="I216" s="23">
        <f>SUMIF('Rodda Stats to 17-18'!$A$3:$A$465,'Combined Stats - Formula'!$A216,'Rodda Stats to 17-18'!I$3:I$465)</f>
        <v>0</v>
      </c>
      <c r="J216">
        <f t="shared" si="12"/>
        <v>0</v>
      </c>
      <c r="K216">
        <f>SUMIF('Rodda Stats to 17-18'!$A$3:$A$465,'Combined Stats - Formula'!$A216,'Rodda Stats to 17-18'!K$3:K$465)</f>
        <v>0</v>
      </c>
      <c r="L216">
        <f>SUMIF('Rodda Stats to 17-18'!$A$3:$A$465,'Combined Stats - Formula'!$A216,'Rodda Stats to 17-18'!L$3:L$465)</f>
        <v>0</v>
      </c>
      <c r="M216">
        <f>SUMIF('Rodda Stats to 17-18'!$A$3:$A$465,'Combined Stats - Formula'!$A216,'Rodda Stats to 17-18'!M$3:M$465)</f>
        <v>5</v>
      </c>
      <c r="N216">
        <f>SUMIF('Rodda Stats to 17-18'!$A$3:$A$465,'Combined Stats - Formula'!$A216,'Rodda Stats to 17-18'!N$3:N$465)</f>
        <v>0</v>
      </c>
      <c r="O216">
        <f>SUMIF('Rodda Stats to 17-18'!$A$3:$A$465,'Combined Stats - Formula'!$A216,'Rodda Stats to 17-18'!O$3:O$465)</f>
        <v>0</v>
      </c>
      <c r="P216" t="str">
        <f t="shared" si="13"/>
        <v/>
      </c>
      <c r="Q216">
        <f t="shared" si="14"/>
        <v>0</v>
      </c>
      <c r="R216">
        <f t="shared" si="15"/>
        <v>0</v>
      </c>
      <c r="S216" s="23">
        <f>SUMIF('Rodda Stats to 17-18'!$A$3:$A$465,'Combined Stats - Formula'!$A216,'Rodda Stats to 17-18'!S$3:S$465)</f>
        <v>0</v>
      </c>
      <c r="T216">
        <f>SUMIF('Rodda Stats to 17-18'!$A$3:$A$465,'Combined Stats - Formula'!$A216,'Rodda Stats to 17-18'!T$3:T$465)</f>
        <v>1</v>
      </c>
      <c r="U216">
        <f>SUMIF('Rodda Stats to 17-18'!$A$3:$A$465,'Combined Stats - Formula'!$A216,'Rodda Stats to 17-18'!U$3:U$465)</f>
        <v>0</v>
      </c>
      <c r="V216">
        <f>SUMIF('Rodda Stats to 17-18'!$A$3:$A$465,'Combined Stats - Formula'!$A216,'Rodda Stats to 17-18'!V$3:V$465)</f>
        <v>0</v>
      </c>
    </row>
    <row r="217" spans="1:22" x14ac:dyDescent="0.25">
      <c r="A217" s="20" t="s">
        <v>755</v>
      </c>
      <c r="B217">
        <f>SUMIF('Rodda Stats to 17-18'!$A$3:$A$465,'Combined Stats - Formula'!$A217,'Rodda Stats to 17-18'!B$3:B$465)</f>
        <v>0</v>
      </c>
      <c r="C217">
        <f>SUMIF('Rodda Stats to 17-18'!$A$3:$A$465,'Combined Stats - Formula'!$A217,'Rodda Stats to 17-18'!C$3:C$465)</f>
        <v>17</v>
      </c>
      <c r="D217">
        <f>SUMIF('Rodda Stats to 17-18'!$A$3:$A$465,'Combined Stats - Formula'!$A217,'Rodda Stats to 17-18'!D$3:D$465)</f>
        <v>18</v>
      </c>
      <c r="E217">
        <f>SUMIF('Rodda Stats to 17-18'!$A$3:$A$465,'Combined Stats - Formula'!$A217,'Rodda Stats to 17-18'!E$3:E$465)</f>
        <v>245</v>
      </c>
      <c r="F217">
        <f>SUMIF('Rodda Stats to 17-18'!$A$3:$A$465,'Combined Stats - Formula'!$A217,'Rodda Stats to 17-18'!F$3:F$465)</f>
        <v>3</v>
      </c>
      <c r="G217">
        <f>SUMIF('Rodda Stats to 17-18'!$A$3:$A$465,'Combined Stats - Formula'!$A217,'Rodda Stats to 17-18'!G$3:G$465)</f>
        <v>0</v>
      </c>
      <c r="H217">
        <f>SUMIF('Rodda Stats to 17-18'!$A$3:$A$465,'Combined Stats - Formula'!$A217,'Rodda Stats to 17-18'!H$3:H$465)</f>
        <v>0</v>
      </c>
      <c r="I217" s="23">
        <f>SUMIF('Rodda Stats to 17-18'!$A$3:$A$465,'Combined Stats - Formula'!$A217,'Rodda Stats to 17-18'!I$3:I$465)</f>
        <v>42</v>
      </c>
      <c r="J217">
        <f t="shared" si="12"/>
        <v>16.329999999999998</v>
      </c>
      <c r="K217">
        <f>SUMIF('Rodda Stats to 17-18'!$A$3:$A$465,'Combined Stats - Formula'!$A217,'Rodda Stats to 17-18'!K$3:K$465)</f>
        <v>0</v>
      </c>
      <c r="L217">
        <f>SUMIF('Rodda Stats to 17-18'!$A$3:$A$465,'Combined Stats - Formula'!$A217,'Rodda Stats to 17-18'!L$3:L$465)</f>
        <v>0</v>
      </c>
      <c r="M217">
        <f>SUMIF('Rodda Stats to 17-18'!$A$3:$A$465,'Combined Stats - Formula'!$A217,'Rodda Stats to 17-18'!M$3:M$465)</f>
        <v>0</v>
      </c>
      <c r="N217">
        <f>SUMIF('Rodda Stats to 17-18'!$A$3:$A$465,'Combined Stats - Formula'!$A217,'Rodda Stats to 17-18'!N$3:N$465)</f>
        <v>0</v>
      </c>
      <c r="O217">
        <f>SUMIF('Rodda Stats to 17-18'!$A$3:$A$465,'Combined Stats - Formula'!$A217,'Rodda Stats to 17-18'!O$3:O$465)</f>
        <v>0</v>
      </c>
      <c r="P217" t="str">
        <f t="shared" si="13"/>
        <v/>
      </c>
      <c r="Q217">
        <f t="shared" si="14"/>
        <v>0</v>
      </c>
      <c r="R217">
        <f t="shared" si="15"/>
        <v>0</v>
      </c>
      <c r="S217" s="23">
        <f>SUMIF('Rodda Stats to 17-18'!$A$3:$A$465,'Combined Stats - Formula'!$A217,'Rodda Stats to 17-18'!S$3:S$465)</f>
        <v>0</v>
      </c>
      <c r="T217">
        <f>SUMIF('Rodda Stats to 17-18'!$A$3:$A$465,'Combined Stats - Formula'!$A217,'Rodda Stats to 17-18'!T$3:T$465)</f>
        <v>26</v>
      </c>
      <c r="U217">
        <f>SUMIF('Rodda Stats to 17-18'!$A$3:$A$465,'Combined Stats - Formula'!$A217,'Rodda Stats to 17-18'!U$3:U$465)</f>
        <v>0</v>
      </c>
      <c r="V217">
        <f>SUMIF('Rodda Stats to 17-18'!$A$3:$A$465,'Combined Stats - Formula'!$A217,'Rodda Stats to 17-18'!V$3:V$465)</f>
        <v>6</v>
      </c>
    </row>
    <row r="218" spans="1:22" x14ac:dyDescent="0.25">
      <c r="A218" s="20" t="s">
        <v>756</v>
      </c>
      <c r="B218">
        <f>SUMIF('Rodda Stats to 17-18'!$A$3:$A$465,'Combined Stats - Formula'!$A218,'Rodda Stats to 17-18'!B$3:B$465)</f>
        <v>0</v>
      </c>
      <c r="C218">
        <f>SUMIF('Rodda Stats to 17-18'!$A$3:$A$465,'Combined Stats - Formula'!$A218,'Rodda Stats to 17-18'!C$3:C$465)</f>
        <v>32</v>
      </c>
      <c r="D218">
        <f>SUMIF('Rodda Stats to 17-18'!$A$3:$A$465,'Combined Stats - Formula'!$A218,'Rodda Stats to 17-18'!D$3:D$465)</f>
        <v>34</v>
      </c>
      <c r="E218">
        <f>SUMIF('Rodda Stats to 17-18'!$A$3:$A$465,'Combined Stats - Formula'!$A218,'Rodda Stats to 17-18'!E$3:E$465)</f>
        <v>661</v>
      </c>
      <c r="F218">
        <f>SUMIF('Rodda Stats to 17-18'!$A$3:$A$465,'Combined Stats - Formula'!$A218,'Rodda Stats to 17-18'!F$3:F$465)</f>
        <v>10</v>
      </c>
      <c r="G218">
        <f>SUMIF('Rodda Stats to 17-18'!$A$3:$A$465,'Combined Stats - Formula'!$A218,'Rodda Stats to 17-18'!G$3:G$465)</f>
        <v>3</v>
      </c>
      <c r="H218">
        <f>SUMIF('Rodda Stats to 17-18'!$A$3:$A$465,'Combined Stats - Formula'!$A218,'Rodda Stats to 17-18'!H$3:H$465)</f>
        <v>0</v>
      </c>
      <c r="I218" s="23">
        <f>SUMIF('Rodda Stats to 17-18'!$A$3:$A$465,'Combined Stats - Formula'!$A218,'Rodda Stats to 17-18'!I$3:I$465)</f>
        <v>71</v>
      </c>
      <c r="J218">
        <f t="shared" si="12"/>
        <v>27.54</v>
      </c>
      <c r="K218">
        <f>SUMIF('Rodda Stats to 17-18'!$A$3:$A$465,'Combined Stats - Formula'!$A218,'Rodda Stats to 17-18'!K$3:K$465)</f>
        <v>0</v>
      </c>
      <c r="L218">
        <f>SUMIF('Rodda Stats to 17-18'!$A$3:$A$465,'Combined Stats - Formula'!$A218,'Rodda Stats to 17-18'!L$3:L$465)</f>
        <v>79</v>
      </c>
      <c r="M218">
        <f>SUMIF('Rodda Stats to 17-18'!$A$3:$A$465,'Combined Stats - Formula'!$A218,'Rodda Stats to 17-18'!M$3:M$465)</f>
        <v>976</v>
      </c>
      <c r="N218">
        <f>SUMIF('Rodda Stats to 17-18'!$A$3:$A$465,'Combined Stats - Formula'!$A218,'Rodda Stats to 17-18'!N$3:N$465)</f>
        <v>5</v>
      </c>
      <c r="O218">
        <f>SUMIF('Rodda Stats to 17-18'!$A$3:$A$465,'Combined Stats - Formula'!$A218,'Rodda Stats to 17-18'!O$3:O$465)</f>
        <v>1</v>
      </c>
      <c r="P218">
        <f t="shared" si="13"/>
        <v>12.35</v>
      </c>
      <c r="Q218">
        <f t="shared" si="14"/>
        <v>0</v>
      </c>
      <c r="R218">
        <f t="shared" si="15"/>
        <v>0</v>
      </c>
      <c r="S218" s="23">
        <f>SUMIF('Rodda Stats to 17-18'!$A$3:$A$465,'Combined Stats - Formula'!$A218,'Rodda Stats to 17-18'!S$3:S$465)</f>
        <v>0</v>
      </c>
      <c r="T218">
        <f>SUMIF('Rodda Stats to 17-18'!$A$3:$A$465,'Combined Stats - Formula'!$A218,'Rodda Stats to 17-18'!T$3:T$465)</f>
        <v>9</v>
      </c>
      <c r="U218">
        <f>SUMIF('Rodda Stats to 17-18'!$A$3:$A$465,'Combined Stats - Formula'!$A218,'Rodda Stats to 17-18'!U$3:U$465)</f>
        <v>0</v>
      </c>
      <c r="V218">
        <f>SUMIF('Rodda Stats to 17-18'!$A$3:$A$465,'Combined Stats - Formula'!$A218,'Rodda Stats to 17-18'!V$3:V$465)</f>
        <v>1</v>
      </c>
    </row>
    <row r="219" spans="1:22" x14ac:dyDescent="0.25">
      <c r="A219" s="20" t="s">
        <v>757</v>
      </c>
      <c r="B219">
        <f>SUMIF('Rodda Stats to 17-18'!$A$3:$A$465,'Combined Stats - Formula'!$A219,'Rodda Stats to 17-18'!B$3:B$465)</f>
        <v>0</v>
      </c>
      <c r="C219">
        <f>SUMIF('Rodda Stats to 17-18'!$A$3:$A$465,'Combined Stats - Formula'!$A219,'Rodda Stats to 17-18'!C$3:C$465)</f>
        <v>11</v>
      </c>
      <c r="D219">
        <f>SUMIF('Rodda Stats to 17-18'!$A$3:$A$465,'Combined Stats - Formula'!$A219,'Rodda Stats to 17-18'!D$3:D$465)</f>
        <v>15</v>
      </c>
      <c r="E219">
        <f>SUMIF('Rodda Stats to 17-18'!$A$3:$A$465,'Combined Stats - Formula'!$A219,'Rodda Stats to 17-18'!E$3:E$465)</f>
        <v>85</v>
      </c>
      <c r="F219">
        <f>SUMIF('Rodda Stats to 17-18'!$A$3:$A$465,'Combined Stats - Formula'!$A219,'Rodda Stats to 17-18'!F$3:F$465)</f>
        <v>6</v>
      </c>
      <c r="G219">
        <f>SUMIF('Rodda Stats to 17-18'!$A$3:$A$465,'Combined Stats - Formula'!$A219,'Rodda Stats to 17-18'!G$3:G$465)</f>
        <v>0</v>
      </c>
      <c r="H219">
        <f>SUMIF('Rodda Stats to 17-18'!$A$3:$A$465,'Combined Stats - Formula'!$A219,'Rodda Stats to 17-18'!H$3:H$465)</f>
        <v>0</v>
      </c>
      <c r="I219" s="23">
        <f>SUMIF('Rodda Stats to 17-18'!$A$3:$A$465,'Combined Stats - Formula'!$A219,'Rodda Stats to 17-18'!I$3:I$465)</f>
        <v>22.1</v>
      </c>
      <c r="J219">
        <f t="shared" si="12"/>
        <v>9.44</v>
      </c>
      <c r="K219">
        <f>SUMIF('Rodda Stats to 17-18'!$A$3:$A$465,'Combined Stats - Formula'!$A219,'Rodda Stats to 17-18'!K$3:K$465)</f>
        <v>0</v>
      </c>
      <c r="L219">
        <f>SUMIF('Rodda Stats to 17-18'!$A$3:$A$465,'Combined Stats - Formula'!$A219,'Rodda Stats to 17-18'!L$3:L$465)</f>
        <v>8</v>
      </c>
      <c r="M219">
        <f>SUMIF('Rodda Stats to 17-18'!$A$3:$A$465,'Combined Stats - Formula'!$A219,'Rodda Stats to 17-18'!M$3:M$465)</f>
        <v>372</v>
      </c>
      <c r="N219">
        <f>SUMIF('Rodda Stats to 17-18'!$A$3:$A$465,'Combined Stats - Formula'!$A219,'Rodda Stats to 17-18'!N$3:N$465)</f>
        <v>0</v>
      </c>
      <c r="O219">
        <f>SUMIF('Rodda Stats to 17-18'!$A$3:$A$465,'Combined Stats - Formula'!$A219,'Rodda Stats to 17-18'!O$3:O$465)</f>
        <v>0</v>
      </c>
      <c r="P219">
        <f t="shared" si="13"/>
        <v>46.5</v>
      </c>
      <c r="Q219">
        <f t="shared" si="14"/>
        <v>0</v>
      </c>
      <c r="R219">
        <f t="shared" si="15"/>
        <v>0</v>
      </c>
      <c r="S219" s="23">
        <f>SUMIF('Rodda Stats to 17-18'!$A$3:$A$465,'Combined Stats - Formula'!$A219,'Rodda Stats to 17-18'!S$3:S$465)</f>
        <v>0</v>
      </c>
      <c r="T219">
        <f>SUMIF('Rodda Stats to 17-18'!$A$3:$A$465,'Combined Stats - Formula'!$A219,'Rodda Stats to 17-18'!T$3:T$465)</f>
        <v>7</v>
      </c>
      <c r="U219">
        <f>SUMIF('Rodda Stats to 17-18'!$A$3:$A$465,'Combined Stats - Formula'!$A219,'Rodda Stats to 17-18'!U$3:U$465)</f>
        <v>0</v>
      </c>
      <c r="V219">
        <f>SUMIF('Rodda Stats to 17-18'!$A$3:$A$465,'Combined Stats - Formula'!$A219,'Rodda Stats to 17-18'!V$3:V$465)</f>
        <v>0</v>
      </c>
    </row>
    <row r="220" spans="1:22" x14ac:dyDescent="0.25">
      <c r="A220" s="20" t="s">
        <v>758</v>
      </c>
      <c r="B220">
        <f>SUMIF('Rodda Stats to 17-18'!$A$3:$A$465,'Combined Stats - Formula'!$A220,'Rodda Stats to 17-18'!B$3:B$465)</f>
        <v>0</v>
      </c>
      <c r="C220">
        <f>SUMIF('Rodda Stats to 17-18'!$A$3:$A$465,'Combined Stats - Formula'!$A220,'Rodda Stats to 17-18'!C$3:C$465)</f>
        <v>18</v>
      </c>
      <c r="D220">
        <f>SUMIF('Rodda Stats to 17-18'!$A$3:$A$465,'Combined Stats - Formula'!$A220,'Rodda Stats to 17-18'!D$3:D$465)</f>
        <v>21</v>
      </c>
      <c r="E220">
        <f>SUMIF('Rodda Stats to 17-18'!$A$3:$A$465,'Combined Stats - Formula'!$A220,'Rodda Stats to 17-18'!E$3:E$465)</f>
        <v>354</v>
      </c>
      <c r="F220">
        <f>SUMIF('Rodda Stats to 17-18'!$A$3:$A$465,'Combined Stats - Formula'!$A220,'Rodda Stats to 17-18'!F$3:F$465)</f>
        <v>3</v>
      </c>
      <c r="G220">
        <f>SUMIF('Rodda Stats to 17-18'!$A$3:$A$465,'Combined Stats - Formula'!$A220,'Rodda Stats to 17-18'!G$3:G$465)</f>
        <v>0</v>
      </c>
      <c r="H220">
        <f>SUMIF('Rodda Stats to 17-18'!$A$3:$A$465,'Combined Stats - Formula'!$A220,'Rodda Stats to 17-18'!H$3:H$465)</f>
        <v>1</v>
      </c>
      <c r="I220" s="23">
        <f>SUMIF('Rodda Stats to 17-18'!$A$3:$A$465,'Combined Stats - Formula'!$A220,'Rodda Stats to 17-18'!I$3:I$465)</f>
        <v>132.1</v>
      </c>
      <c r="J220">
        <f t="shared" si="12"/>
        <v>19.670000000000002</v>
      </c>
      <c r="K220">
        <f>SUMIF('Rodda Stats to 17-18'!$A$3:$A$465,'Combined Stats - Formula'!$A220,'Rodda Stats to 17-18'!K$3:K$465)</f>
        <v>0</v>
      </c>
      <c r="L220">
        <f>SUMIF('Rodda Stats to 17-18'!$A$3:$A$465,'Combined Stats - Formula'!$A220,'Rodda Stats to 17-18'!L$3:L$465)</f>
        <v>14</v>
      </c>
      <c r="M220">
        <f>SUMIF('Rodda Stats to 17-18'!$A$3:$A$465,'Combined Stats - Formula'!$A220,'Rodda Stats to 17-18'!M$3:M$465)</f>
        <v>184</v>
      </c>
      <c r="N220">
        <f>SUMIF('Rodda Stats to 17-18'!$A$3:$A$465,'Combined Stats - Formula'!$A220,'Rodda Stats to 17-18'!N$3:N$465)</f>
        <v>1</v>
      </c>
      <c r="O220">
        <f>SUMIF('Rodda Stats to 17-18'!$A$3:$A$465,'Combined Stats - Formula'!$A220,'Rodda Stats to 17-18'!O$3:O$465)</f>
        <v>0</v>
      </c>
      <c r="P220">
        <f t="shared" si="13"/>
        <v>13.14</v>
      </c>
      <c r="Q220">
        <f t="shared" si="14"/>
        <v>0</v>
      </c>
      <c r="R220">
        <f t="shared" si="15"/>
        <v>0</v>
      </c>
      <c r="S220" s="23">
        <f>SUMIF('Rodda Stats to 17-18'!$A$3:$A$465,'Combined Stats - Formula'!$A220,'Rodda Stats to 17-18'!S$3:S$465)</f>
        <v>0</v>
      </c>
      <c r="T220">
        <f>SUMIF('Rodda Stats to 17-18'!$A$3:$A$465,'Combined Stats - Formula'!$A220,'Rodda Stats to 17-18'!T$3:T$465)</f>
        <v>3</v>
      </c>
      <c r="U220">
        <f>SUMIF('Rodda Stats to 17-18'!$A$3:$A$465,'Combined Stats - Formula'!$A220,'Rodda Stats to 17-18'!U$3:U$465)</f>
        <v>0</v>
      </c>
      <c r="V220">
        <f>SUMIF('Rodda Stats to 17-18'!$A$3:$A$465,'Combined Stats - Formula'!$A220,'Rodda Stats to 17-18'!V$3:V$465)</f>
        <v>0</v>
      </c>
    </row>
    <row r="221" spans="1:22" x14ac:dyDescent="0.25">
      <c r="A221" s="22" t="s">
        <v>759</v>
      </c>
      <c r="B221">
        <f>SUMIF('Rodda Stats to 17-18'!$A$3:$A$465,'Combined Stats - Formula'!$A221,'Rodda Stats to 17-18'!B$3:B$465)</f>
        <v>0</v>
      </c>
      <c r="C221">
        <f>SUMIF('Rodda Stats to 17-18'!$A$3:$A$465,'Combined Stats - Formula'!$A221,'Rodda Stats to 17-18'!C$3:C$465)</f>
        <v>4</v>
      </c>
      <c r="D221">
        <f>SUMIF('Rodda Stats to 17-18'!$A$3:$A$465,'Combined Stats - Formula'!$A221,'Rodda Stats to 17-18'!D$3:D$465)</f>
        <v>5</v>
      </c>
      <c r="E221">
        <f>SUMIF('Rodda Stats to 17-18'!$A$3:$A$465,'Combined Stats - Formula'!$A221,'Rodda Stats to 17-18'!E$3:E$465)</f>
        <v>9</v>
      </c>
      <c r="F221">
        <f>SUMIF('Rodda Stats to 17-18'!$A$3:$A$465,'Combined Stats - Formula'!$A221,'Rodda Stats to 17-18'!F$3:F$465)</f>
        <v>0</v>
      </c>
      <c r="G221">
        <f>SUMIF('Rodda Stats to 17-18'!$A$3:$A$465,'Combined Stats - Formula'!$A221,'Rodda Stats to 17-18'!G$3:G$465)</f>
        <v>0</v>
      </c>
      <c r="H221">
        <f>SUMIF('Rodda Stats to 17-18'!$A$3:$A$465,'Combined Stats - Formula'!$A221,'Rodda Stats to 17-18'!H$3:H$465)</f>
        <v>0</v>
      </c>
      <c r="I221" s="23">
        <f>SUMIF('Rodda Stats to 17-18'!$A$3:$A$465,'Combined Stats - Formula'!$A221,'Rodda Stats to 17-18'!I$3:I$465)</f>
        <v>6</v>
      </c>
      <c r="J221">
        <f t="shared" si="12"/>
        <v>1.8</v>
      </c>
      <c r="K221">
        <f>SUMIF('Rodda Stats to 17-18'!$A$3:$A$465,'Combined Stats - Formula'!$A221,'Rodda Stats to 17-18'!K$3:K$465)</f>
        <v>0</v>
      </c>
      <c r="L221">
        <f>SUMIF('Rodda Stats to 17-18'!$A$3:$A$465,'Combined Stats - Formula'!$A221,'Rodda Stats to 17-18'!L$3:L$465)</f>
        <v>2</v>
      </c>
      <c r="M221">
        <f>SUMIF('Rodda Stats to 17-18'!$A$3:$A$465,'Combined Stats - Formula'!$A221,'Rodda Stats to 17-18'!M$3:M$465)</f>
        <v>24</v>
      </c>
      <c r="N221">
        <f>SUMIF('Rodda Stats to 17-18'!$A$3:$A$465,'Combined Stats - Formula'!$A221,'Rodda Stats to 17-18'!N$3:N$465)</f>
        <v>0</v>
      </c>
      <c r="O221">
        <f>SUMIF('Rodda Stats to 17-18'!$A$3:$A$465,'Combined Stats - Formula'!$A221,'Rodda Stats to 17-18'!O$3:O$465)</f>
        <v>0</v>
      </c>
      <c r="P221">
        <f t="shared" si="13"/>
        <v>12</v>
      </c>
      <c r="Q221">
        <f t="shared" si="14"/>
        <v>0</v>
      </c>
      <c r="R221">
        <f t="shared" si="15"/>
        <v>0</v>
      </c>
      <c r="S221" s="23">
        <f>SUMIF('Rodda Stats to 17-18'!$A$3:$A$465,'Combined Stats - Formula'!$A221,'Rodda Stats to 17-18'!S$3:S$465)</f>
        <v>0</v>
      </c>
      <c r="T221">
        <f>SUMIF('Rodda Stats to 17-18'!$A$3:$A$465,'Combined Stats - Formula'!$A221,'Rodda Stats to 17-18'!T$3:T$465)</f>
        <v>0</v>
      </c>
      <c r="U221">
        <f>SUMIF('Rodda Stats to 17-18'!$A$3:$A$465,'Combined Stats - Formula'!$A221,'Rodda Stats to 17-18'!U$3:U$465)</f>
        <v>0</v>
      </c>
      <c r="V221">
        <f>SUMIF('Rodda Stats to 17-18'!$A$3:$A$465,'Combined Stats - Formula'!$A221,'Rodda Stats to 17-18'!V$3:V$465)</f>
        <v>0</v>
      </c>
    </row>
    <row r="222" spans="1:22" x14ac:dyDescent="0.25">
      <c r="A222" s="20" t="s">
        <v>760</v>
      </c>
      <c r="B222">
        <f>SUMIF('Rodda Stats to 17-18'!$A$3:$A$465,'Combined Stats - Formula'!$A222,'Rodda Stats to 17-18'!B$3:B$465)</f>
        <v>0</v>
      </c>
      <c r="C222">
        <f>SUMIF('Rodda Stats to 17-18'!$A$3:$A$465,'Combined Stats - Formula'!$A222,'Rodda Stats to 17-18'!C$3:C$465)</f>
        <v>6</v>
      </c>
      <c r="D222">
        <f>SUMIF('Rodda Stats to 17-18'!$A$3:$A$465,'Combined Stats - Formula'!$A222,'Rodda Stats to 17-18'!D$3:D$465)</f>
        <v>4</v>
      </c>
      <c r="E222">
        <f>SUMIF('Rodda Stats to 17-18'!$A$3:$A$465,'Combined Stats - Formula'!$A222,'Rodda Stats to 17-18'!E$3:E$465)</f>
        <v>136</v>
      </c>
      <c r="F222">
        <f>SUMIF('Rodda Stats to 17-18'!$A$3:$A$465,'Combined Stats - Formula'!$A222,'Rodda Stats to 17-18'!F$3:F$465)</f>
        <v>0</v>
      </c>
      <c r="G222">
        <f>SUMIF('Rodda Stats to 17-18'!$A$3:$A$465,'Combined Stats - Formula'!$A222,'Rodda Stats to 17-18'!G$3:G$465)</f>
        <v>1</v>
      </c>
      <c r="H222">
        <f>SUMIF('Rodda Stats to 17-18'!$A$3:$A$465,'Combined Stats - Formula'!$A222,'Rodda Stats to 17-18'!H$3:H$465)</f>
        <v>0</v>
      </c>
      <c r="I222" s="23">
        <f>SUMIF('Rodda Stats to 17-18'!$A$3:$A$465,'Combined Stats - Formula'!$A222,'Rodda Stats to 17-18'!I$3:I$465)</f>
        <v>62</v>
      </c>
      <c r="J222">
        <f t="shared" si="12"/>
        <v>34</v>
      </c>
      <c r="K222">
        <f>SUMIF('Rodda Stats to 17-18'!$A$3:$A$465,'Combined Stats - Formula'!$A222,'Rodda Stats to 17-18'!K$3:K$465)</f>
        <v>0</v>
      </c>
      <c r="L222">
        <f>SUMIF('Rodda Stats to 17-18'!$A$3:$A$465,'Combined Stats - Formula'!$A222,'Rodda Stats to 17-18'!L$3:L$465)</f>
        <v>10</v>
      </c>
      <c r="M222">
        <f>SUMIF('Rodda Stats to 17-18'!$A$3:$A$465,'Combined Stats - Formula'!$A222,'Rodda Stats to 17-18'!M$3:M$465)</f>
        <v>77</v>
      </c>
      <c r="N222">
        <f>SUMIF('Rodda Stats to 17-18'!$A$3:$A$465,'Combined Stats - Formula'!$A222,'Rodda Stats to 17-18'!N$3:N$465)</f>
        <v>1</v>
      </c>
      <c r="O222">
        <f>SUMIF('Rodda Stats to 17-18'!$A$3:$A$465,'Combined Stats - Formula'!$A222,'Rodda Stats to 17-18'!O$3:O$465)</f>
        <v>0</v>
      </c>
      <c r="P222">
        <f t="shared" si="13"/>
        <v>7.7</v>
      </c>
      <c r="Q222">
        <f t="shared" si="14"/>
        <v>0</v>
      </c>
      <c r="R222">
        <f t="shared" si="15"/>
        <v>0</v>
      </c>
      <c r="S222" s="23">
        <f>SUMIF('Rodda Stats to 17-18'!$A$3:$A$465,'Combined Stats - Formula'!$A222,'Rodda Stats to 17-18'!S$3:S$465)</f>
        <v>0</v>
      </c>
      <c r="T222">
        <f>SUMIF('Rodda Stats to 17-18'!$A$3:$A$465,'Combined Stats - Formula'!$A222,'Rodda Stats to 17-18'!T$3:T$465)</f>
        <v>4</v>
      </c>
      <c r="U222">
        <f>SUMIF('Rodda Stats to 17-18'!$A$3:$A$465,'Combined Stats - Formula'!$A222,'Rodda Stats to 17-18'!U$3:U$465)</f>
        <v>0</v>
      </c>
      <c r="V222">
        <f>SUMIF('Rodda Stats to 17-18'!$A$3:$A$465,'Combined Stats - Formula'!$A222,'Rodda Stats to 17-18'!V$3:V$465)</f>
        <v>2</v>
      </c>
    </row>
    <row r="223" spans="1:22" x14ac:dyDescent="0.25">
      <c r="A223" s="20" t="s">
        <v>761</v>
      </c>
      <c r="B223">
        <f>SUMIF('Rodda Stats to 17-18'!$A$3:$A$465,'Combined Stats - Formula'!$A223,'Rodda Stats to 17-18'!B$3:B$465)</f>
        <v>0</v>
      </c>
      <c r="C223">
        <f>SUMIF('Rodda Stats to 17-18'!$A$3:$A$465,'Combined Stats - Formula'!$A223,'Rodda Stats to 17-18'!C$3:C$465)</f>
        <v>8</v>
      </c>
      <c r="D223">
        <f>SUMIF('Rodda Stats to 17-18'!$A$3:$A$465,'Combined Stats - Formula'!$A223,'Rodda Stats to 17-18'!D$3:D$465)</f>
        <v>5</v>
      </c>
      <c r="E223">
        <f>SUMIF('Rodda Stats to 17-18'!$A$3:$A$465,'Combined Stats - Formula'!$A223,'Rodda Stats to 17-18'!E$3:E$465)</f>
        <v>18</v>
      </c>
      <c r="F223">
        <f>SUMIF('Rodda Stats to 17-18'!$A$3:$A$465,'Combined Stats - Formula'!$A223,'Rodda Stats to 17-18'!F$3:F$465)</f>
        <v>4</v>
      </c>
      <c r="G223">
        <f>SUMIF('Rodda Stats to 17-18'!$A$3:$A$465,'Combined Stats - Formula'!$A223,'Rodda Stats to 17-18'!G$3:G$465)</f>
        <v>0</v>
      </c>
      <c r="H223">
        <f>SUMIF('Rodda Stats to 17-18'!$A$3:$A$465,'Combined Stats - Formula'!$A223,'Rodda Stats to 17-18'!H$3:H$465)</f>
        <v>0</v>
      </c>
      <c r="I223" s="23">
        <f>SUMIF('Rodda Stats to 17-18'!$A$3:$A$465,'Combined Stats - Formula'!$A223,'Rodda Stats to 17-18'!I$3:I$465)</f>
        <v>8.1</v>
      </c>
      <c r="J223">
        <f t="shared" si="12"/>
        <v>18</v>
      </c>
      <c r="K223">
        <f>SUMIF('Rodda Stats to 17-18'!$A$3:$A$465,'Combined Stats - Formula'!$A223,'Rodda Stats to 17-18'!K$3:K$465)</f>
        <v>0</v>
      </c>
      <c r="L223">
        <f>SUMIF('Rodda Stats to 17-18'!$A$3:$A$465,'Combined Stats - Formula'!$A223,'Rodda Stats to 17-18'!L$3:L$465)</f>
        <v>10</v>
      </c>
      <c r="M223">
        <f>SUMIF('Rodda Stats to 17-18'!$A$3:$A$465,'Combined Stats - Formula'!$A223,'Rodda Stats to 17-18'!M$3:M$465)</f>
        <v>267</v>
      </c>
      <c r="N223">
        <f>SUMIF('Rodda Stats to 17-18'!$A$3:$A$465,'Combined Stats - Formula'!$A223,'Rodda Stats to 17-18'!N$3:N$465)</f>
        <v>0</v>
      </c>
      <c r="O223">
        <f>SUMIF('Rodda Stats to 17-18'!$A$3:$A$465,'Combined Stats - Formula'!$A223,'Rodda Stats to 17-18'!O$3:O$465)</f>
        <v>0</v>
      </c>
      <c r="P223">
        <f t="shared" si="13"/>
        <v>26.7</v>
      </c>
      <c r="Q223">
        <f t="shared" si="14"/>
        <v>0</v>
      </c>
      <c r="R223">
        <f t="shared" si="15"/>
        <v>0</v>
      </c>
      <c r="S223" s="23">
        <f>SUMIF('Rodda Stats to 17-18'!$A$3:$A$465,'Combined Stats - Formula'!$A223,'Rodda Stats to 17-18'!S$3:S$465)</f>
        <v>0</v>
      </c>
      <c r="T223">
        <f>SUMIF('Rodda Stats to 17-18'!$A$3:$A$465,'Combined Stats - Formula'!$A223,'Rodda Stats to 17-18'!T$3:T$465)</f>
        <v>1</v>
      </c>
      <c r="U223">
        <f>SUMIF('Rodda Stats to 17-18'!$A$3:$A$465,'Combined Stats - Formula'!$A223,'Rodda Stats to 17-18'!U$3:U$465)</f>
        <v>0</v>
      </c>
      <c r="V223">
        <f>SUMIF('Rodda Stats to 17-18'!$A$3:$A$465,'Combined Stats - Formula'!$A223,'Rodda Stats to 17-18'!V$3:V$465)</f>
        <v>0</v>
      </c>
    </row>
    <row r="224" spans="1:22" x14ac:dyDescent="0.25">
      <c r="A224" s="20" t="s">
        <v>762</v>
      </c>
      <c r="B224">
        <f>SUMIF('Rodda Stats to 17-18'!$A$3:$A$465,'Combined Stats - Formula'!$A224,'Rodda Stats to 17-18'!B$3:B$465)</f>
        <v>0</v>
      </c>
      <c r="C224">
        <f>SUMIF('Rodda Stats to 17-18'!$A$3:$A$465,'Combined Stats - Formula'!$A224,'Rodda Stats to 17-18'!C$3:C$465)</f>
        <v>1</v>
      </c>
      <c r="D224">
        <f>SUMIF('Rodda Stats to 17-18'!$A$3:$A$465,'Combined Stats - Formula'!$A224,'Rodda Stats to 17-18'!D$3:D$465)</f>
        <v>1</v>
      </c>
      <c r="E224">
        <f>SUMIF('Rodda Stats to 17-18'!$A$3:$A$465,'Combined Stats - Formula'!$A224,'Rodda Stats to 17-18'!E$3:E$465)</f>
        <v>1</v>
      </c>
      <c r="F224">
        <f>SUMIF('Rodda Stats to 17-18'!$A$3:$A$465,'Combined Stats - Formula'!$A224,'Rodda Stats to 17-18'!F$3:F$465)</f>
        <v>1</v>
      </c>
      <c r="G224">
        <f>SUMIF('Rodda Stats to 17-18'!$A$3:$A$465,'Combined Stats - Formula'!$A224,'Rodda Stats to 17-18'!G$3:G$465)</f>
        <v>0</v>
      </c>
      <c r="H224">
        <f>SUMIF('Rodda Stats to 17-18'!$A$3:$A$465,'Combined Stats - Formula'!$A224,'Rodda Stats to 17-18'!H$3:H$465)</f>
        <v>0</v>
      </c>
      <c r="I224" s="23">
        <f>SUMIF('Rodda Stats to 17-18'!$A$3:$A$465,'Combined Stats - Formula'!$A224,'Rodda Stats to 17-18'!I$3:I$465)</f>
        <v>1.1000000000000001</v>
      </c>
      <c r="J224" t="e">
        <f t="shared" si="12"/>
        <v>#DIV/0!</v>
      </c>
      <c r="K224">
        <f>SUMIF('Rodda Stats to 17-18'!$A$3:$A$465,'Combined Stats - Formula'!$A224,'Rodda Stats to 17-18'!K$3:K$465)</f>
        <v>0</v>
      </c>
      <c r="L224">
        <f>SUMIF('Rodda Stats to 17-18'!$A$3:$A$465,'Combined Stats - Formula'!$A224,'Rodda Stats to 17-18'!L$3:L$465)</f>
        <v>0</v>
      </c>
      <c r="M224">
        <f>SUMIF('Rodda Stats to 17-18'!$A$3:$A$465,'Combined Stats - Formula'!$A224,'Rodda Stats to 17-18'!M$3:M$465)</f>
        <v>17</v>
      </c>
      <c r="N224">
        <f>SUMIF('Rodda Stats to 17-18'!$A$3:$A$465,'Combined Stats - Formula'!$A224,'Rodda Stats to 17-18'!N$3:N$465)</f>
        <v>0</v>
      </c>
      <c r="O224">
        <f>SUMIF('Rodda Stats to 17-18'!$A$3:$A$465,'Combined Stats - Formula'!$A224,'Rodda Stats to 17-18'!O$3:O$465)</f>
        <v>0</v>
      </c>
      <c r="P224" t="str">
        <f t="shared" si="13"/>
        <v/>
      </c>
      <c r="Q224">
        <f t="shared" si="14"/>
        <v>0</v>
      </c>
      <c r="R224">
        <f t="shared" si="15"/>
        <v>0</v>
      </c>
      <c r="S224" s="23">
        <f>SUMIF('Rodda Stats to 17-18'!$A$3:$A$465,'Combined Stats - Formula'!$A224,'Rodda Stats to 17-18'!S$3:S$465)</f>
        <v>0</v>
      </c>
      <c r="T224">
        <f>SUMIF('Rodda Stats to 17-18'!$A$3:$A$465,'Combined Stats - Formula'!$A224,'Rodda Stats to 17-18'!T$3:T$465)</f>
        <v>0</v>
      </c>
      <c r="U224">
        <f>SUMIF('Rodda Stats to 17-18'!$A$3:$A$465,'Combined Stats - Formula'!$A224,'Rodda Stats to 17-18'!U$3:U$465)</f>
        <v>0</v>
      </c>
      <c r="V224">
        <f>SUMIF('Rodda Stats to 17-18'!$A$3:$A$465,'Combined Stats - Formula'!$A224,'Rodda Stats to 17-18'!V$3:V$465)</f>
        <v>0</v>
      </c>
    </row>
    <row r="225" spans="1:22" x14ac:dyDescent="0.25">
      <c r="A225" s="20" t="s">
        <v>763</v>
      </c>
      <c r="B225">
        <f>SUMIF('Rodda Stats to 17-18'!$A$3:$A$465,'Combined Stats - Formula'!$A225,'Rodda Stats to 17-18'!B$3:B$465)</f>
        <v>0</v>
      </c>
      <c r="C225">
        <f>SUMIF('Rodda Stats to 17-18'!$A$3:$A$465,'Combined Stats - Formula'!$A225,'Rodda Stats to 17-18'!C$3:C$465)</f>
        <v>127</v>
      </c>
      <c r="D225">
        <f>SUMIF('Rodda Stats to 17-18'!$A$3:$A$465,'Combined Stats - Formula'!$A225,'Rodda Stats to 17-18'!D$3:D$465)</f>
        <v>140</v>
      </c>
      <c r="E225">
        <f>SUMIF('Rodda Stats to 17-18'!$A$3:$A$465,'Combined Stats - Formula'!$A225,'Rodda Stats to 17-18'!E$3:E$465)</f>
        <v>1773</v>
      </c>
      <c r="F225">
        <f>SUMIF('Rodda Stats to 17-18'!$A$3:$A$465,'Combined Stats - Formula'!$A225,'Rodda Stats to 17-18'!F$3:F$465)</f>
        <v>18</v>
      </c>
      <c r="G225">
        <f>SUMIF('Rodda Stats to 17-18'!$A$3:$A$465,'Combined Stats - Formula'!$A225,'Rodda Stats to 17-18'!G$3:G$465)</f>
        <v>2</v>
      </c>
      <c r="H225">
        <f>SUMIF('Rodda Stats to 17-18'!$A$3:$A$465,'Combined Stats - Formula'!$A225,'Rodda Stats to 17-18'!H$3:H$465)</f>
        <v>0</v>
      </c>
      <c r="I225" s="23">
        <f>SUMIF('Rodda Stats to 17-18'!$A$3:$A$465,'Combined Stats - Formula'!$A225,'Rodda Stats to 17-18'!I$3:I$465)</f>
        <v>65.099999999999994</v>
      </c>
      <c r="J225">
        <f t="shared" si="12"/>
        <v>14.53</v>
      </c>
      <c r="K225">
        <f>SUMIF('Rodda Stats to 17-18'!$A$3:$A$465,'Combined Stats - Formula'!$A225,'Rodda Stats to 17-18'!K$3:K$465)</f>
        <v>0</v>
      </c>
      <c r="L225">
        <f>SUMIF('Rodda Stats to 17-18'!$A$3:$A$465,'Combined Stats - Formula'!$A225,'Rodda Stats to 17-18'!L$3:L$465)</f>
        <v>13</v>
      </c>
      <c r="M225">
        <f>SUMIF('Rodda Stats to 17-18'!$A$3:$A$465,'Combined Stats - Formula'!$A225,'Rodda Stats to 17-18'!M$3:M$465)</f>
        <v>277</v>
      </c>
      <c r="N225">
        <f>SUMIF('Rodda Stats to 17-18'!$A$3:$A$465,'Combined Stats - Formula'!$A225,'Rodda Stats to 17-18'!N$3:N$465)</f>
        <v>1</v>
      </c>
      <c r="O225">
        <f>SUMIF('Rodda Stats to 17-18'!$A$3:$A$465,'Combined Stats - Formula'!$A225,'Rodda Stats to 17-18'!O$3:O$465)</f>
        <v>0</v>
      </c>
      <c r="P225">
        <f t="shared" si="13"/>
        <v>21.31</v>
      </c>
      <c r="Q225">
        <f t="shared" si="14"/>
        <v>0</v>
      </c>
      <c r="R225">
        <f t="shared" si="15"/>
        <v>0</v>
      </c>
      <c r="S225" s="23">
        <f>SUMIF('Rodda Stats to 17-18'!$A$3:$A$465,'Combined Stats - Formula'!$A225,'Rodda Stats to 17-18'!S$3:S$465)</f>
        <v>0</v>
      </c>
      <c r="T225">
        <f>SUMIF('Rodda Stats to 17-18'!$A$3:$A$465,'Combined Stats - Formula'!$A225,'Rodda Stats to 17-18'!T$3:T$465)</f>
        <v>35</v>
      </c>
      <c r="U225">
        <f>SUMIF('Rodda Stats to 17-18'!$A$3:$A$465,'Combined Stats - Formula'!$A225,'Rodda Stats to 17-18'!U$3:U$465)</f>
        <v>0</v>
      </c>
      <c r="V225">
        <f>SUMIF('Rodda Stats to 17-18'!$A$3:$A$465,'Combined Stats - Formula'!$A225,'Rodda Stats to 17-18'!V$3:V$465)</f>
        <v>0</v>
      </c>
    </row>
    <row r="226" spans="1:22" x14ac:dyDescent="0.25">
      <c r="A226" s="20" t="s">
        <v>764</v>
      </c>
      <c r="B226">
        <f>SUMIF('Rodda Stats to 17-18'!$A$3:$A$465,'Combined Stats - Formula'!$A226,'Rodda Stats to 17-18'!B$3:B$465)</f>
        <v>0</v>
      </c>
      <c r="C226">
        <f>SUMIF('Rodda Stats to 17-18'!$A$3:$A$465,'Combined Stats - Formula'!$A226,'Rodda Stats to 17-18'!C$3:C$465)</f>
        <v>31</v>
      </c>
      <c r="D226">
        <f>SUMIF('Rodda Stats to 17-18'!$A$3:$A$465,'Combined Stats - Formula'!$A226,'Rodda Stats to 17-18'!D$3:D$465)</f>
        <v>30</v>
      </c>
      <c r="E226">
        <f>SUMIF('Rodda Stats to 17-18'!$A$3:$A$465,'Combined Stats - Formula'!$A226,'Rodda Stats to 17-18'!E$3:E$465)</f>
        <v>387</v>
      </c>
      <c r="F226">
        <f>SUMIF('Rodda Stats to 17-18'!$A$3:$A$465,'Combined Stats - Formula'!$A226,'Rodda Stats to 17-18'!F$3:F$465)</f>
        <v>2</v>
      </c>
      <c r="G226">
        <f>SUMIF('Rodda Stats to 17-18'!$A$3:$A$465,'Combined Stats - Formula'!$A226,'Rodda Stats to 17-18'!G$3:G$465)</f>
        <v>0</v>
      </c>
      <c r="H226">
        <f>SUMIF('Rodda Stats to 17-18'!$A$3:$A$465,'Combined Stats - Formula'!$A226,'Rodda Stats to 17-18'!H$3:H$465)</f>
        <v>0</v>
      </c>
      <c r="I226" s="23">
        <f>SUMIF('Rodda Stats to 17-18'!$A$3:$A$465,'Combined Stats - Formula'!$A226,'Rodda Stats to 17-18'!I$3:I$465)</f>
        <v>36.1</v>
      </c>
      <c r="J226">
        <f t="shared" si="12"/>
        <v>13.82</v>
      </c>
      <c r="K226">
        <f>SUMIF('Rodda Stats to 17-18'!$A$3:$A$465,'Combined Stats - Formula'!$A226,'Rodda Stats to 17-18'!K$3:K$465)</f>
        <v>0</v>
      </c>
      <c r="L226">
        <f>SUMIF('Rodda Stats to 17-18'!$A$3:$A$465,'Combined Stats - Formula'!$A226,'Rodda Stats to 17-18'!L$3:L$465)</f>
        <v>4</v>
      </c>
      <c r="M226">
        <f>SUMIF('Rodda Stats to 17-18'!$A$3:$A$465,'Combined Stats - Formula'!$A226,'Rodda Stats to 17-18'!M$3:M$465)</f>
        <v>226</v>
      </c>
      <c r="N226">
        <f>SUMIF('Rodda Stats to 17-18'!$A$3:$A$465,'Combined Stats - Formula'!$A226,'Rodda Stats to 17-18'!N$3:N$465)</f>
        <v>0</v>
      </c>
      <c r="O226">
        <f>SUMIF('Rodda Stats to 17-18'!$A$3:$A$465,'Combined Stats - Formula'!$A226,'Rodda Stats to 17-18'!O$3:O$465)</f>
        <v>0</v>
      </c>
      <c r="P226">
        <f t="shared" si="13"/>
        <v>56.5</v>
      </c>
      <c r="Q226">
        <f t="shared" si="14"/>
        <v>0</v>
      </c>
      <c r="R226">
        <f t="shared" si="15"/>
        <v>0</v>
      </c>
      <c r="S226" s="23">
        <f>SUMIF('Rodda Stats to 17-18'!$A$3:$A$465,'Combined Stats - Formula'!$A226,'Rodda Stats to 17-18'!S$3:S$465)</f>
        <v>0</v>
      </c>
      <c r="T226">
        <f>SUMIF('Rodda Stats to 17-18'!$A$3:$A$465,'Combined Stats - Formula'!$A226,'Rodda Stats to 17-18'!T$3:T$465)</f>
        <v>11</v>
      </c>
      <c r="U226">
        <f>SUMIF('Rodda Stats to 17-18'!$A$3:$A$465,'Combined Stats - Formula'!$A226,'Rodda Stats to 17-18'!U$3:U$465)</f>
        <v>0</v>
      </c>
      <c r="V226">
        <f>SUMIF('Rodda Stats to 17-18'!$A$3:$A$465,'Combined Stats - Formula'!$A226,'Rodda Stats to 17-18'!V$3:V$465)</f>
        <v>0</v>
      </c>
    </row>
    <row r="227" spans="1:22" x14ac:dyDescent="0.25">
      <c r="A227" s="20" t="s">
        <v>765</v>
      </c>
      <c r="B227">
        <f>SUMIF('Rodda Stats to 17-18'!$A$3:$A$465,'Combined Stats - Formula'!$A227,'Rodda Stats to 17-18'!B$3:B$465)</f>
        <v>0</v>
      </c>
      <c r="C227">
        <f>SUMIF('Rodda Stats to 17-18'!$A$3:$A$465,'Combined Stats - Formula'!$A227,'Rodda Stats to 17-18'!C$3:C$465)</f>
        <v>12</v>
      </c>
      <c r="D227">
        <f>SUMIF('Rodda Stats to 17-18'!$A$3:$A$465,'Combined Stats - Formula'!$A227,'Rodda Stats to 17-18'!D$3:D$465)</f>
        <v>12</v>
      </c>
      <c r="E227">
        <f>SUMIF('Rodda Stats to 17-18'!$A$3:$A$465,'Combined Stats - Formula'!$A227,'Rodda Stats to 17-18'!E$3:E$465)</f>
        <v>215</v>
      </c>
      <c r="F227">
        <f>SUMIF('Rodda Stats to 17-18'!$A$3:$A$465,'Combined Stats - Formula'!$A227,'Rodda Stats to 17-18'!F$3:F$465)</f>
        <v>1</v>
      </c>
      <c r="G227">
        <f>SUMIF('Rodda Stats to 17-18'!$A$3:$A$465,'Combined Stats - Formula'!$A227,'Rodda Stats to 17-18'!G$3:G$465)</f>
        <v>0</v>
      </c>
      <c r="H227">
        <f>SUMIF('Rodda Stats to 17-18'!$A$3:$A$465,'Combined Stats - Formula'!$A227,'Rodda Stats to 17-18'!H$3:H$465)</f>
        <v>0</v>
      </c>
      <c r="I227" s="23">
        <f>SUMIF('Rodda Stats to 17-18'!$A$3:$A$465,'Combined Stats - Formula'!$A227,'Rodda Stats to 17-18'!I$3:I$465)</f>
        <v>43.1</v>
      </c>
      <c r="J227">
        <f t="shared" si="12"/>
        <v>19.55</v>
      </c>
      <c r="K227">
        <f>SUMIF('Rodda Stats to 17-18'!$A$3:$A$465,'Combined Stats - Formula'!$A227,'Rodda Stats to 17-18'!K$3:K$465)</f>
        <v>0</v>
      </c>
      <c r="L227">
        <f>SUMIF('Rodda Stats to 17-18'!$A$3:$A$465,'Combined Stats - Formula'!$A227,'Rodda Stats to 17-18'!L$3:L$465)</f>
        <v>6</v>
      </c>
      <c r="M227">
        <f>SUMIF('Rodda Stats to 17-18'!$A$3:$A$465,'Combined Stats - Formula'!$A227,'Rodda Stats to 17-18'!M$3:M$465)</f>
        <v>291</v>
      </c>
      <c r="N227">
        <f>SUMIF('Rodda Stats to 17-18'!$A$3:$A$465,'Combined Stats - Formula'!$A227,'Rodda Stats to 17-18'!N$3:N$465)</f>
        <v>0</v>
      </c>
      <c r="O227">
        <f>SUMIF('Rodda Stats to 17-18'!$A$3:$A$465,'Combined Stats - Formula'!$A227,'Rodda Stats to 17-18'!O$3:O$465)</f>
        <v>0</v>
      </c>
      <c r="P227">
        <f t="shared" si="13"/>
        <v>48.5</v>
      </c>
      <c r="Q227">
        <f t="shared" si="14"/>
        <v>0</v>
      </c>
      <c r="R227">
        <f t="shared" si="15"/>
        <v>0</v>
      </c>
      <c r="S227" s="23">
        <f>SUMIF('Rodda Stats to 17-18'!$A$3:$A$465,'Combined Stats - Formula'!$A227,'Rodda Stats to 17-18'!S$3:S$465)</f>
        <v>0</v>
      </c>
      <c r="T227">
        <f>SUMIF('Rodda Stats to 17-18'!$A$3:$A$465,'Combined Stats - Formula'!$A227,'Rodda Stats to 17-18'!T$3:T$465)</f>
        <v>6</v>
      </c>
      <c r="U227">
        <f>SUMIF('Rodda Stats to 17-18'!$A$3:$A$465,'Combined Stats - Formula'!$A227,'Rodda Stats to 17-18'!U$3:U$465)</f>
        <v>0</v>
      </c>
      <c r="V227">
        <f>SUMIF('Rodda Stats to 17-18'!$A$3:$A$465,'Combined Stats - Formula'!$A227,'Rodda Stats to 17-18'!V$3:V$465)</f>
        <v>0</v>
      </c>
    </row>
    <row r="228" spans="1:22" x14ac:dyDescent="0.25">
      <c r="A228" s="20" t="s">
        <v>766</v>
      </c>
      <c r="B228">
        <f>SUMIF('Rodda Stats to 17-18'!$A$3:$A$465,'Combined Stats - Formula'!$A228,'Rodda Stats to 17-18'!B$3:B$465)</f>
        <v>0</v>
      </c>
      <c r="C228">
        <f>SUMIF('Rodda Stats to 17-18'!$A$3:$A$465,'Combined Stats - Formula'!$A228,'Rodda Stats to 17-18'!C$3:C$465)</f>
        <v>5</v>
      </c>
      <c r="D228">
        <f>SUMIF('Rodda Stats to 17-18'!$A$3:$A$465,'Combined Stats - Formula'!$A228,'Rodda Stats to 17-18'!D$3:D$465)</f>
        <v>4</v>
      </c>
      <c r="E228">
        <f>SUMIF('Rodda Stats to 17-18'!$A$3:$A$465,'Combined Stats - Formula'!$A228,'Rodda Stats to 17-18'!E$3:E$465)</f>
        <v>58</v>
      </c>
      <c r="F228">
        <f>SUMIF('Rodda Stats to 17-18'!$A$3:$A$465,'Combined Stats - Formula'!$A228,'Rodda Stats to 17-18'!F$3:F$465)</f>
        <v>3</v>
      </c>
      <c r="G228">
        <f>SUMIF('Rodda Stats to 17-18'!$A$3:$A$465,'Combined Stats - Formula'!$A228,'Rodda Stats to 17-18'!G$3:G$465)</f>
        <v>0</v>
      </c>
      <c r="H228">
        <f>SUMIF('Rodda Stats to 17-18'!$A$3:$A$465,'Combined Stats - Formula'!$A228,'Rodda Stats to 17-18'!H$3:H$465)</f>
        <v>0</v>
      </c>
      <c r="I228" s="23">
        <f>SUMIF('Rodda Stats to 17-18'!$A$3:$A$465,'Combined Stats - Formula'!$A228,'Rodda Stats to 17-18'!I$3:I$465)</f>
        <v>41.1</v>
      </c>
      <c r="J228">
        <f t="shared" si="12"/>
        <v>58</v>
      </c>
      <c r="K228">
        <f>SUMIF('Rodda Stats to 17-18'!$A$3:$A$465,'Combined Stats - Formula'!$A228,'Rodda Stats to 17-18'!K$3:K$465)</f>
        <v>0</v>
      </c>
      <c r="L228">
        <f>SUMIF('Rodda Stats to 17-18'!$A$3:$A$465,'Combined Stats - Formula'!$A228,'Rodda Stats to 17-18'!L$3:L$465)</f>
        <v>0</v>
      </c>
      <c r="M228">
        <f>SUMIF('Rodda Stats to 17-18'!$A$3:$A$465,'Combined Stats - Formula'!$A228,'Rodda Stats to 17-18'!M$3:M$465)</f>
        <v>0</v>
      </c>
      <c r="N228">
        <f>SUMIF('Rodda Stats to 17-18'!$A$3:$A$465,'Combined Stats - Formula'!$A228,'Rodda Stats to 17-18'!N$3:N$465)</f>
        <v>0</v>
      </c>
      <c r="O228">
        <f>SUMIF('Rodda Stats to 17-18'!$A$3:$A$465,'Combined Stats - Formula'!$A228,'Rodda Stats to 17-18'!O$3:O$465)</f>
        <v>0</v>
      </c>
      <c r="P228" t="str">
        <f t="shared" si="13"/>
        <v/>
      </c>
      <c r="Q228">
        <f t="shared" si="14"/>
        <v>0</v>
      </c>
      <c r="R228">
        <f t="shared" si="15"/>
        <v>0</v>
      </c>
      <c r="S228" s="23">
        <f>SUMIF('Rodda Stats to 17-18'!$A$3:$A$465,'Combined Stats - Formula'!$A228,'Rodda Stats to 17-18'!S$3:S$465)</f>
        <v>0</v>
      </c>
      <c r="T228">
        <f>SUMIF('Rodda Stats to 17-18'!$A$3:$A$465,'Combined Stats - Formula'!$A228,'Rodda Stats to 17-18'!T$3:T$465)</f>
        <v>1</v>
      </c>
      <c r="U228">
        <f>SUMIF('Rodda Stats to 17-18'!$A$3:$A$465,'Combined Stats - Formula'!$A228,'Rodda Stats to 17-18'!U$3:U$465)</f>
        <v>0</v>
      </c>
      <c r="V228">
        <f>SUMIF('Rodda Stats to 17-18'!$A$3:$A$465,'Combined Stats - Formula'!$A228,'Rodda Stats to 17-18'!V$3:V$465)</f>
        <v>0</v>
      </c>
    </row>
    <row r="229" spans="1:22" x14ac:dyDescent="0.25">
      <c r="A229" s="20" t="s">
        <v>767</v>
      </c>
      <c r="B229">
        <f>SUMIF('Rodda Stats to 17-18'!$A$3:$A$465,'Combined Stats - Formula'!$A229,'Rodda Stats to 17-18'!B$3:B$465)</f>
        <v>0</v>
      </c>
      <c r="C229">
        <f>SUMIF('Rodda Stats to 17-18'!$A$3:$A$465,'Combined Stats - Formula'!$A229,'Rodda Stats to 17-18'!C$3:C$465)</f>
        <v>7</v>
      </c>
      <c r="D229">
        <f>SUMIF('Rodda Stats to 17-18'!$A$3:$A$465,'Combined Stats - Formula'!$A229,'Rodda Stats to 17-18'!D$3:D$465)</f>
        <v>8</v>
      </c>
      <c r="E229">
        <f>SUMIF('Rodda Stats to 17-18'!$A$3:$A$465,'Combined Stats - Formula'!$A229,'Rodda Stats to 17-18'!E$3:E$465)</f>
        <v>103</v>
      </c>
      <c r="F229">
        <f>SUMIF('Rodda Stats to 17-18'!$A$3:$A$465,'Combined Stats - Formula'!$A229,'Rodda Stats to 17-18'!F$3:F$465)</f>
        <v>3</v>
      </c>
      <c r="G229">
        <f>SUMIF('Rodda Stats to 17-18'!$A$3:$A$465,'Combined Stats - Formula'!$A229,'Rodda Stats to 17-18'!G$3:G$465)</f>
        <v>0</v>
      </c>
      <c r="H229">
        <f>SUMIF('Rodda Stats to 17-18'!$A$3:$A$465,'Combined Stats - Formula'!$A229,'Rodda Stats to 17-18'!H$3:H$465)</f>
        <v>0</v>
      </c>
      <c r="I229" s="23">
        <f>SUMIF('Rodda Stats to 17-18'!$A$3:$A$465,'Combined Stats - Formula'!$A229,'Rodda Stats to 17-18'!I$3:I$465)</f>
        <v>38</v>
      </c>
      <c r="J229">
        <f t="shared" si="12"/>
        <v>20.6</v>
      </c>
      <c r="K229">
        <f>SUMIF('Rodda Stats to 17-18'!$A$3:$A$465,'Combined Stats - Formula'!$A229,'Rodda Stats to 17-18'!K$3:K$465)</f>
        <v>0</v>
      </c>
      <c r="L229">
        <f>SUMIF('Rodda Stats to 17-18'!$A$3:$A$465,'Combined Stats - Formula'!$A229,'Rodda Stats to 17-18'!L$3:L$465)</f>
        <v>8</v>
      </c>
      <c r="M229">
        <f>SUMIF('Rodda Stats to 17-18'!$A$3:$A$465,'Combined Stats - Formula'!$A229,'Rodda Stats to 17-18'!M$3:M$465)</f>
        <v>94</v>
      </c>
      <c r="N229">
        <f>SUMIF('Rodda Stats to 17-18'!$A$3:$A$465,'Combined Stats - Formula'!$A229,'Rodda Stats to 17-18'!N$3:N$465)</f>
        <v>1</v>
      </c>
      <c r="O229">
        <f>SUMIF('Rodda Stats to 17-18'!$A$3:$A$465,'Combined Stats - Formula'!$A229,'Rodda Stats to 17-18'!O$3:O$465)</f>
        <v>0</v>
      </c>
      <c r="P229">
        <f t="shared" si="13"/>
        <v>11.75</v>
      </c>
      <c r="Q229">
        <f t="shared" si="14"/>
        <v>0</v>
      </c>
      <c r="R229">
        <f t="shared" si="15"/>
        <v>0</v>
      </c>
      <c r="S229" s="23">
        <f>SUMIF('Rodda Stats to 17-18'!$A$3:$A$465,'Combined Stats - Formula'!$A229,'Rodda Stats to 17-18'!S$3:S$465)</f>
        <v>0</v>
      </c>
      <c r="T229">
        <f>SUMIF('Rodda Stats to 17-18'!$A$3:$A$465,'Combined Stats - Formula'!$A229,'Rodda Stats to 17-18'!T$3:T$465)</f>
        <v>4</v>
      </c>
      <c r="U229">
        <f>SUMIF('Rodda Stats to 17-18'!$A$3:$A$465,'Combined Stats - Formula'!$A229,'Rodda Stats to 17-18'!U$3:U$465)</f>
        <v>0</v>
      </c>
      <c r="V229">
        <f>SUMIF('Rodda Stats to 17-18'!$A$3:$A$465,'Combined Stats - Formula'!$A229,'Rodda Stats to 17-18'!V$3:V$465)</f>
        <v>0</v>
      </c>
    </row>
    <row r="230" spans="1:22" x14ac:dyDescent="0.25">
      <c r="A230" s="20" t="s">
        <v>768</v>
      </c>
      <c r="B230">
        <f>SUMIF('Rodda Stats to 17-18'!$A$3:$A$465,'Combined Stats - Formula'!$A230,'Rodda Stats to 17-18'!B$3:B$465)</f>
        <v>0</v>
      </c>
      <c r="C230">
        <f>SUMIF('Rodda Stats to 17-18'!$A$3:$A$465,'Combined Stats - Formula'!$A230,'Rodda Stats to 17-18'!C$3:C$465)</f>
        <v>2</v>
      </c>
      <c r="D230">
        <f>SUMIF('Rodda Stats to 17-18'!$A$3:$A$465,'Combined Stats - Formula'!$A230,'Rodda Stats to 17-18'!D$3:D$465)</f>
        <v>1</v>
      </c>
      <c r="E230">
        <f>SUMIF('Rodda Stats to 17-18'!$A$3:$A$465,'Combined Stats - Formula'!$A230,'Rodda Stats to 17-18'!E$3:E$465)</f>
        <v>6</v>
      </c>
      <c r="F230">
        <f>SUMIF('Rodda Stats to 17-18'!$A$3:$A$465,'Combined Stats - Formula'!$A230,'Rodda Stats to 17-18'!F$3:F$465)</f>
        <v>0</v>
      </c>
      <c r="G230">
        <f>SUMIF('Rodda Stats to 17-18'!$A$3:$A$465,'Combined Stats - Formula'!$A230,'Rodda Stats to 17-18'!G$3:G$465)</f>
        <v>0</v>
      </c>
      <c r="H230">
        <f>SUMIF('Rodda Stats to 17-18'!$A$3:$A$465,'Combined Stats - Formula'!$A230,'Rodda Stats to 17-18'!H$3:H$465)</f>
        <v>0</v>
      </c>
      <c r="I230" s="23">
        <f>SUMIF('Rodda Stats to 17-18'!$A$3:$A$465,'Combined Stats - Formula'!$A230,'Rodda Stats to 17-18'!I$3:I$465)</f>
        <v>6</v>
      </c>
      <c r="J230">
        <f t="shared" si="12"/>
        <v>6</v>
      </c>
      <c r="K230">
        <f>SUMIF('Rodda Stats to 17-18'!$A$3:$A$465,'Combined Stats - Formula'!$A230,'Rodda Stats to 17-18'!K$3:K$465)</f>
        <v>0</v>
      </c>
      <c r="L230">
        <f>SUMIF('Rodda Stats to 17-18'!$A$3:$A$465,'Combined Stats - Formula'!$A230,'Rodda Stats to 17-18'!L$3:L$465)</f>
        <v>2</v>
      </c>
      <c r="M230">
        <f>SUMIF('Rodda Stats to 17-18'!$A$3:$A$465,'Combined Stats - Formula'!$A230,'Rodda Stats to 17-18'!M$3:M$465)</f>
        <v>73</v>
      </c>
      <c r="N230">
        <f>SUMIF('Rodda Stats to 17-18'!$A$3:$A$465,'Combined Stats - Formula'!$A230,'Rodda Stats to 17-18'!N$3:N$465)</f>
        <v>0</v>
      </c>
      <c r="O230">
        <f>SUMIF('Rodda Stats to 17-18'!$A$3:$A$465,'Combined Stats - Formula'!$A230,'Rodda Stats to 17-18'!O$3:O$465)</f>
        <v>0</v>
      </c>
      <c r="P230">
        <f t="shared" si="13"/>
        <v>36.5</v>
      </c>
      <c r="Q230">
        <f t="shared" si="14"/>
        <v>0</v>
      </c>
      <c r="R230">
        <f t="shared" si="15"/>
        <v>0</v>
      </c>
      <c r="S230" s="23">
        <f>SUMIF('Rodda Stats to 17-18'!$A$3:$A$465,'Combined Stats - Formula'!$A230,'Rodda Stats to 17-18'!S$3:S$465)</f>
        <v>0</v>
      </c>
      <c r="T230">
        <f>SUMIF('Rodda Stats to 17-18'!$A$3:$A$465,'Combined Stats - Formula'!$A230,'Rodda Stats to 17-18'!T$3:T$465)</f>
        <v>0</v>
      </c>
      <c r="U230">
        <f>SUMIF('Rodda Stats to 17-18'!$A$3:$A$465,'Combined Stats - Formula'!$A230,'Rodda Stats to 17-18'!U$3:U$465)</f>
        <v>0</v>
      </c>
      <c r="V230">
        <f>SUMIF('Rodda Stats to 17-18'!$A$3:$A$465,'Combined Stats - Formula'!$A230,'Rodda Stats to 17-18'!V$3:V$465)</f>
        <v>0</v>
      </c>
    </row>
    <row r="231" spans="1:22" x14ac:dyDescent="0.25">
      <c r="A231" s="20" t="s">
        <v>769</v>
      </c>
      <c r="B231">
        <f>SUMIF('Rodda Stats to 17-18'!$A$3:$A$465,'Combined Stats - Formula'!$A231,'Rodda Stats to 17-18'!B$3:B$465)</f>
        <v>0</v>
      </c>
      <c r="C231">
        <f>SUMIF('Rodda Stats to 17-18'!$A$3:$A$465,'Combined Stats - Formula'!$A231,'Rodda Stats to 17-18'!C$3:C$465)</f>
        <v>8</v>
      </c>
      <c r="D231">
        <f>SUMIF('Rodda Stats to 17-18'!$A$3:$A$465,'Combined Stats - Formula'!$A231,'Rodda Stats to 17-18'!D$3:D$465)</f>
        <v>6</v>
      </c>
      <c r="E231">
        <f>SUMIF('Rodda Stats to 17-18'!$A$3:$A$465,'Combined Stats - Formula'!$A231,'Rodda Stats to 17-18'!E$3:E$465)</f>
        <v>21</v>
      </c>
      <c r="F231">
        <f>SUMIF('Rodda Stats to 17-18'!$A$3:$A$465,'Combined Stats - Formula'!$A231,'Rodda Stats to 17-18'!F$3:F$465)</f>
        <v>1</v>
      </c>
      <c r="G231">
        <f>SUMIF('Rodda Stats to 17-18'!$A$3:$A$465,'Combined Stats - Formula'!$A231,'Rodda Stats to 17-18'!G$3:G$465)</f>
        <v>0</v>
      </c>
      <c r="H231">
        <f>SUMIF('Rodda Stats to 17-18'!$A$3:$A$465,'Combined Stats - Formula'!$A231,'Rodda Stats to 17-18'!H$3:H$465)</f>
        <v>0</v>
      </c>
      <c r="I231" s="23">
        <f>SUMIF('Rodda Stats to 17-18'!$A$3:$A$465,'Combined Stats - Formula'!$A231,'Rodda Stats to 17-18'!I$3:I$465)</f>
        <v>6</v>
      </c>
      <c r="J231">
        <f t="shared" si="12"/>
        <v>4.2</v>
      </c>
      <c r="K231">
        <f>SUMIF('Rodda Stats to 17-18'!$A$3:$A$465,'Combined Stats - Formula'!$A231,'Rodda Stats to 17-18'!K$3:K$465)</f>
        <v>0</v>
      </c>
      <c r="L231">
        <f>SUMIF('Rodda Stats to 17-18'!$A$3:$A$465,'Combined Stats - Formula'!$A231,'Rodda Stats to 17-18'!L$3:L$465)</f>
        <v>5</v>
      </c>
      <c r="M231">
        <f>SUMIF('Rodda Stats to 17-18'!$A$3:$A$465,'Combined Stats - Formula'!$A231,'Rodda Stats to 17-18'!M$3:M$465)</f>
        <v>77</v>
      </c>
      <c r="N231">
        <f>SUMIF('Rodda Stats to 17-18'!$A$3:$A$465,'Combined Stats - Formula'!$A231,'Rodda Stats to 17-18'!N$3:N$465)</f>
        <v>0</v>
      </c>
      <c r="O231">
        <f>SUMIF('Rodda Stats to 17-18'!$A$3:$A$465,'Combined Stats - Formula'!$A231,'Rodda Stats to 17-18'!O$3:O$465)</f>
        <v>0</v>
      </c>
      <c r="P231">
        <f t="shared" si="13"/>
        <v>15.4</v>
      </c>
      <c r="Q231">
        <f t="shared" si="14"/>
        <v>0</v>
      </c>
      <c r="R231">
        <f t="shared" si="15"/>
        <v>0</v>
      </c>
      <c r="S231" s="23">
        <f>SUMIF('Rodda Stats to 17-18'!$A$3:$A$465,'Combined Stats - Formula'!$A231,'Rodda Stats to 17-18'!S$3:S$465)</f>
        <v>0</v>
      </c>
      <c r="T231">
        <f>SUMIF('Rodda Stats to 17-18'!$A$3:$A$465,'Combined Stats - Formula'!$A231,'Rodda Stats to 17-18'!T$3:T$465)</f>
        <v>1</v>
      </c>
      <c r="U231">
        <f>SUMIF('Rodda Stats to 17-18'!$A$3:$A$465,'Combined Stats - Formula'!$A231,'Rodda Stats to 17-18'!U$3:U$465)</f>
        <v>0</v>
      </c>
      <c r="V231">
        <f>SUMIF('Rodda Stats to 17-18'!$A$3:$A$465,'Combined Stats - Formula'!$A231,'Rodda Stats to 17-18'!V$3:V$465)</f>
        <v>0</v>
      </c>
    </row>
    <row r="232" spans="1:22" x14ac:dyDescent="0.25">
      <c r="A232" s="20" t="s">
        <v>770</v>
      </c>
      <c r="B232">
        <f>SUMIF('Rodda Stats to 17-18'!$A$3:$A$465,'Combined Stats - Formula'!$A232,'Rodda Stats to 17-18'!B$3:B$465)</f>
        <v>0</v>
      </c>
      <c r="C232">
        <f>SUMIF('Rodda Stats to 17-18'!$A$3:$A$465,'Combined Stats - Formula'!$A232,'Rodda Stats to 17-18'!C$3:C$465)</f>
        <v>7</v>
      </c>
      <c r="D232">
        <f>SUMIF('Rodda Stats to 17-18'!$A$3:$A$465,'Combined Stats - Formula'!$A232,'Rodda Stats to 17-18'!D$3:D$465)</f>
        <v>10</v>
      </c>
      <c r="E232">
        <f>SUMIF('Rodda Stats to 17-18'!$A$3:$A$465,'Combined Stats - Formula'!$A232,'Rodda Stats to 17-18'!E$3:E$465)</f>
        <v>18</v>
      </c>
      <c r="F232">
        <f>SUMIF('Rodda Stats to 17-18'!$A$3:$A$465,'Combined Stats - Formula'!$A232,'Rodda Stats to 17-18'!F$3:F$465)</f>
        <v>0</v>
      </c>
      <c r="G232">
        <f>SUMIF('Rodda Stats to 17-18'!$A$3:$A$465,'Combined Stats - Formula'!$A232,'Rodda Stats to 17-18'!G$3:G$465)</f>
        <v>0</v>
      </c>
      <c r="H232">
        <f>SUMIF('Rodda Stats to 17-18'!$A$3:$A$465,'Combined Stats - Formula'!$A232,'Rodda Stats to 17-18'!H$3:H$465)</f>
        <v>0</v>
      </c>
      <c r="I232" s="23">
        <f>SUMIF('Rodda Stats to 17-18'!$A$3:$A$465,'Combined Stats - Formula'!$A232,'Rodda Stats to 17-18'!I$3:I$465)</f>
        <v>6</v>
      </c>
      <c r="J232">
        <f t="shared" si="12"/>
        <v>1.8</v>
      </c>
      <c r="K232">
        <f>SUMIF('Rodda Stats to 17-18'!$A$3:$A$465,'Combined Stats - Formula'!$A232,'Rodda Stats to 17-18'!K$3:K$465)</f>
        <v>0</v>
      </c>
      <c r="L232">
        <f>SUMIF('Rodda Stats to 17-18'!$A$3:$A$465,'Combined Stats - Formula'!$A232,'Rodda Stats to 17-18'!L$3:L$465)</f>
        <v>14</v>
      </c>
      <c r="M232">
        <f>SUMIF('Rodda Stats to 17-18'!$A$3:$A$465,'Combined Stats - Formula'!$A232,'Rodda Stats to 17-18'!M$3:M$465)</f>
        <v>194</v>
      </c>
      <c r="N232">
        <f>SUMIF('Rodda Stats to 17-18'!$A$3:$A$465,'Combined Stats - Formula'!$A232,'Rodda Stats to 17-18'!N$3:N$465)</f>
        <v>0</v>
      </c>
      <c r="O232">
        <f>SUMIF('Rodda Stats to 17-18'!$A$3:$A$465,'Combined Stats - Formula'!$A232,'Rodda Stats to 17-18'!O$3:O$465)</f>
        <v>0</v>
      </c>
      <c r="P232">
        <f t="shared" si="13"/>
        <v>13.86</v>
      </c>
      <c r="Q232">
        <f t="shared" si="14"/>
        <v>0</v>
      </c>
      <c r="R232">
        <f t="shared" si="15"/>
        <v>0</v>
      </c>
      <c r="S232" s="23">
        <f>SUMIF('Rodda Stats to 17-18'!$A$3:$A$465,'Combined Stats - Formula'!$A232,'Rodda Stats to 17-18'!S$3:S$465)</f>
        <v>0</v>
      </c>
      <c r="T232">
        <f>SUMIF('Rodda Stats to 17-18'!$A$3:$A$465,'Combined Stats - Formula'!$A232,'Rodda Stats to 17-18'!T$3:T$465)</f>
        <v>3</v>
      </c>
      <c r="U232">
        <f>SUMIF('Rodda Stats to 17-18'!$A$3:$A$465,'Combined Stats - Formula'!$A232,'Rodda Stats to 17-18'!U$3:U$465)</f>
        <v>0</v>
      </c>
      <c r="V232">
        <f>SUMIF('Rodda Stats to 17-18'!$A$3:$A$465,'Combined Stats - Formula'!$A232,'Rodda Stats to 17-18'!V$3:V$465)</f>
        <v>0</v>
      </c>
    </row>
    <row r="233" spans="1:22" x14ac:dyDescent="0.25">
      <c r="A233" s="20" t="s">
        <v>771</v>
      </c>
      <c r="B233">
        <f>SUMIF('Rodda Stats to 17-18'!$A$3:$A$465,'Combined Stats - Formula'!$A233,'Rodda Stats to 17-18'!B$3:B$465)</f>
        <v>0</v>
      </c>
      <c r="C233">
        <f>SUMIF('Rodda Stats to 17-18'!$A$3:$A$465,'Combined Stats - Formula'!$A233,'Rodda Stats to 17-18'!C$3:C$465)</f>
        <v>7</v>
      </c>
      <c r="D233">
        <f>SUMIF('Rodda Stats to 17-18'!$A$3:$A$465,'Combined Stats - Formula'!$A233,'Rodda Stats to 17-18'!D$3:D$465)</f>
        <v>10</v>
      </c>
      <c r="E233">
        <f>SUMIF('Rodda Stats to 17-18'!$A$3:$A$465,'Combined Stats - Formula'!$A233,'Rodda Stats to 17-18'!E$3:E$465)</f>
        <v>33</v>
      </c>
      <c r="F233">
        <f>SUMIF('Rodda Stats to 17-18'!$A$3:$A$465,'Combined Stats - Formula'!$A233,'Rodda Stats to 17-18'!F$3:F$465)</f>
        <v>0</v>
      </c>
      <c r="G233">
        <f>SUMIF('Rodda Stats to 17-18'!$A$3:$A$465,'Combined Stats - Formula'!$A233,'Rodda Stats to 17-18'!G$3:G$465)</f>
        <v>0</v>
      </c>
      <c r="H233">
        <f>SUMIF('Rodda Stats to 17-18'!$A$3:$A$465,'Combined Stats - Formula'!$A233,'Rodda Stats to 17-18'!H$3:H$465)</f>
        <v>0</v>
      </c>
      <c r="I233" s="23">
        <f>SUMIF('Rodda Stats to 17-18'!$A$3:$A$465,'Combined Stats - Formula'!$A233,'Rodda Stats to 17-18'!I$3:I$465)</f>
        <v>11</v>
      </c>
      <c r="J233">
        <f t="shared" si="12"/>
        <v>3.3</v>
      </c>
      <c r="K233">
        <f>SUMIF('Rodda Stats to 17-18'!$A$3:$A$465,'Combined Stats - Formula'!$A233,'Rodda Stats to 17-18'!K$3:K$465)</f>
        <v>0</v>
      </c>
      <c r="L233">
        <f>SUMIF('Rodda Stats to 17-18'!$A$3:$A$465,'Combined Stats - Formula'!$A233,'Rodda Stats to 17-18'!L$3:L$465)</f>
        <v>0</v>
      </c>
      <c r="M233">
        <f>SUMIF('Rodda Stats to 17-18'!$A$3:$A$465,'Combined Stats - Formula'!$A233,'Rodda Stats to 17-18'!M$3:M$465)</f>
        <v>0</v>
      </c>
      <c r="N233">
        <f>SUMIF('Rodda Stats to 17-18'!$A$3:$A$465,'Combined Stats - Formula'!$A233,'Rodda Stats to 17-18'!N$3:N$465)</f>
        <v>0</v>
      </c>
      <c r="O233">
        <f>SUMIF('Rodda Stats to 17-18'!$A$3:$A$465,'Combined Stats - Formula'!$A233,'Rodda Stats to 17-18'!O$3:O$465)</f>
        <v>0</v>
      </c>
      <c r="P233" t="str">
        <f t="shared" si="13"/>
        <v/>
      </c>
      <c r="Q233">
        <f t="shared" si="14"/>
        <v>0</v>
      </c>
      <c r="R233">
        <f t="shared" si="15"/>
        <v>0</v>
      </c>
      <c r="S233" s="23">
        <f>SUMIF('Rodda Stats to 17-18'!$A$3:$A$465,'Combined Stats - Formula'!$A233,'Rodda Stats to 17-18'!S$3:S$465)</f>
        <v>0</v>
      </c>
      <c r="T233">
        <f>SUMIF('Rodda Stats to 17-18'!$A$3:$A$465,'Combined Stats - Formula'!$A233,'Rodda Stats to 17-18'!T$3:T$465)</f>
        <v>0</v>
      </c>
      <c r="U233">
        <f>SUMIF('Rodda Stats to 17-18'!$A$3:$A$465,'Combined Stats - Formula'!$A233,'Rodda Stats to 17-18'!U$3:U$465)</f>
        <v>0</v>
      </c>
      <c r="V233">
        <f>SUMIF('Rodda Stats to 17-18'!$A$3:$A$465,'Combined Stats - Formula'!$A233,'Rodda Stats to 17-18'!V$3:V$465)</f>
        <v>0</v>
      </c>
    </row>
    <row r="234" spans="1:22" x14ac:dyDescent="0.25">
      <c r="A234" s="20" t="s">
        <v>772</v>
      </c>
      <c r="B234">
        <f>SUMIF('Rodda Stats to 17-18'!$A$3:$A$465,'Combined Stats - Formula'!$A234,'Rodda Stats to 17-18'!B$3:B$465)</f>
        <v>0</v>
      </c>
      <c r="C234">
        <f>SUMIF('Rodda Stats to 17-18'!$A$3:$A$465,'Combined Stats - Formula'!$A234,'Rodda Stats to 17-18'!C$3:C$465)</f>
        <v>1</v>
      </c>
      <c r="D234">
        <f>SUMIF('Rodda Stats to 17-18'!$A$3:$A$465,'Combined Stats - Formula'!$A234,'Rodda Stats to 17-18'!D$3:D$465)</f>
        <v>1</v>
      </c>
      <c r="E234">
        <f>SUMIF('Rodda Stats to 17-18'!$A$3:$A$465,'Combined Stats - Formula'!$A234,'Rodda Stats to 17-18'!E$3:E$465)</f>
        <v>16</v>
      </c>
      <c r="F234">
        <f>SUMIF('Rodda Stats to 17-18'!$A$3:$A$465,'Combined Stats - Formula'!$A234,'Rodda Stats to 17-18'!F$3:F$465)</f>
        <v>1</v>
      </c>
      <c r="G234">
        <f>SUMIF('Rodda Stats to 17-18'!$A$3:$A$465,'Combined Stats - Formula'!$A234,'Rodda Stats to 17-18'!G$3:G$465)</f>
        <v>0</v>
      </c>
      <c r="H234">
        <f>SUMIF('Rodda Stats to 17-18'!$A$3:$A$465,'Combined Stats - Formula'!$A234,'Rodda Stats to 17-18'!H$3:H$465)</f>
        <v>0</v>
      </c>
      <c r="I234" s="23">
        <f>SUMIF('Rodda Stats to 17-18'!$A$3:$A$465,'Combined Stats - Formula'!$A234,'Rodda Stats to 17-18'!I$3:I$465)</f>
        <v>16.100000000000001</v>
      </c>
      <c r="J234" t="e">
        <f t="shared" si="12"/>
        <v>#DIV/0!</v>
      </c>
      <c r="K234">
        <f>SUMIF('Rodda Stats to 17-18'!$A$3:$A$465,'Combined Stats - Formula'!$A234,'Rodda Stats to 17-18'!K$3:K$465)</f>
        <v>0</v>
      </c>
      <c r="L234">
        <f>SUMIF('Rodda Stats to 17-18'!$A$3:$A$465,'Combined Stats - Formula'!$A234,'Rodda Stats to 17-18'!L$3:L$465)</f>
        <v>0</v>
      </c>
      <c r="M234">
        <f>SUMIF('Rodda Stats to 17-18'!$A$3:$A$465,'Combined Stats - Formula'!$A234,'Rodda Stats to 17-18'!M$3:M$465)</f>
        <v>18</v>
      </c>
      <c r="N234">
        <f>SUMIF('Rodda Stats to 17-18'!$A$3:$A$465,'Combined Stats - Formula'!$A234,'Rodda Stats to 17-18'!N$3:N$465)</f>
        <v>0</v>
      </c>
      <c r="O234">
        <f>SUMIF('Rodda Stats to 17-18'!$A$3:$A$465,'Combined Stats - Formula'!$A234,'Rodda Stats to 17-18'!O$3:O$465)</f>
        <v>0</v>
      </c>
      <c r="P234" t="str">
        <f t="shared" ref="P234:P238" si="16">IFERROR(ROUND(M234/L234,2),"")</f>
        <v/>
      </c>
      <c r="Q234">
        <f t="shared" si="14"/>
        <v>0</v>
      </c>
      <c r="R234">
        <f t="shared" si="15"/>
        <v>0</v>
      </c>
      <c r="S234" s="23">
        <f>SUMIF('Rodda Stats to 17-18'!$A$3:$A$465,'Combined Stats - Formula'!$A234,'Rodda Stats to 17-18'!S$3:S$465)</f>
        <v>0</v>
      </c>
      <c r="T234">
        <f>SUMIF('Rodda Stats to 17-18'!$A$3:$A$465,'Combined Stats - Formula'!$A234,'Rodda Stats to 17-18'!T$3:T$465)</f>
        <v>0</v>
      </c>
      <c r="U234">
        <f>SUMIF('Rodda Stats to 17-18'!$A$3:$A$465,'Combined Stats - Formula'!$A234,'Rodda Stats to 17-18'!U$3:U$465)</f>
        <v>0</v>
      </c>
      <c r="V234">
        <f>SUMIF('Rodda Stats to 17-18'!$A$3:$A$465,'Combined Stats - Formula'!$A234,'Rodda Stats to 17-18'!V$3:V$465)</f>
        <v>0</v>
      </c>
    </row>
    <row r="235" spans="1:22" x14ac:dyDescent="0.25">
      <c r="A235" s="20" t="s">
        <v>773</v>
      </c>
      <c r="B235">
        <f>SUMIF('Rodda Stats to 17-18'!$A$3:$A$465,'Combined Stats - Formula'!$A235,'Rodda Stats to 17-18'!B$3:B$465)</f>
        <v>0</v>
      </c>
      <c r="C235">
        <f>SUMIF('Rodda Stats to 17-18'!$A$3:$A$465,'Combined Stats - Formula'!$A235,'Rodda Stats to 17-18'!C$3:C$465)</f>
        <v>10</v>
      </c>
      <c r="D235">
        <f>SUMIF('Rodda Stats to 17-18'!$A$3:$A$465,'Combined Stats - Formula'!$A235,'Rodda Stats to 17-18'!D$3:D$465)</f>
        <v>8</v>
      </c>
      <c r="E235">
        <f>SUMIF('Rodda Stats to 17-18'!$A$3:$A$465,'Combined Stats - Formula'!$A235,'Rodda Stats to 17-18'!E$3:E$465)</f>
        <v>38</v>
      </c>
      <c r="F235">
        <f>SUMIF('Rodda Stats to 17-18'!$A$3:$A$465,'Combined Stats - Formula'!$A235,'Rodda Stats to 17-18'!F$3:F$465)</f>
        <v>1</v>
      </c>
      <c r="G235">
        <f>SUMIF('Rodda Stats to 17-18'!$A$3:$A$465,'Combined Stats - Formula'!$A235,'Rodda Stats to 17-18'!G$3:G$465)</f>
        <v>0</v>
      </c>
      <c r="H235">
        <f>SUMIF('Rodda Stats to 17-18'!$A$3:$A$465,'Combined Stats - Formula'!$A235,'Rodda Stats to 17-18'!H$3:H$465)</f>
        <v>0</v>
      </c>
      <c r="I235" s="23">
        <f>SUMIF('Rodda Stats to 17-18'!$A$3:$A$465,'Combined Stats - Formula'!$A235,'Rodda Stats to 17-18'!I$3:I$465)</f>
        <v>12</v>
      </c>
      <c r="J235">
        <f t="shared" si="12"/>
        <v>5.43</v>
      </c>
      <c r="K235">
        <f>SUMIF('Rodda Stats to 17-18'!$A$3:$A$465,'Combined Stats - Formula'!$A235,'Rodda Stats to 17-18'!K$3:K$465)</f>
        <v>0</v>
      </c>
      <c r="L235">
        <f>SUMIF('Rodda Stats to 17-18'!$A$3:$A$465,'Combined Stats - Formula'!$A235,'Rodda Stats to 17-18'!L$3:L$465)</f>
        <v>1</v>
      </c>
      <c r="M235">
        <f>SUMIF('Rodda Stats to 17-18'!$A$3:$A$465,'Combined Stats - Formula'!$A235,'Rodda Stats to 17-18'!M$3:M$465)</f>
        <v>41</v>
      </c>
      <c r="N235">
        <f>SUMIF('Rodda Stats to 17-18'!$A$3:$A$465,'Combined Stats - Formula'!$A235,'Rodda Stats to 17-18'!N$3:N$465)</f>
        <v>0</v>
      </c>
      <c r="O235">
        <f>SUMIF('Rodda Stats to 17-18'!$A$3:$A$465,'Combined Stats - Formula'!$A235,'Rodda Stats to 17-18'!O$3:O$465)</f>
        <v>0</v>
      </c>
      <c r="P235">
        <f t="shared" si="16"/>
        <v>41</v>
      </c>
      <c r="Q235">
        <f t="shared" si="14"/>
        <v>0</v>
      </c>
      <c r="R235">
        <f t="shared" si="15"/>
        <v>0</v>
      </c>
      <c r="S235" s="23">
        <f>SUMIF('Rodda Stats to 17-18'!$A$3:$A$465,'Combined Stats - Formula'!$A235,'Rodda Stats to 17-18'!S$3:S$465)</f>
        <v>0</v>
      </c>
      <c r="T235">
        <f>SUMIF('Rodda Stats to 17-18'!$A$3:$A$465,'Combined Stats - Formula'!$A235,'Rodda Stats to 17-18'!T$3:T$465)</f>
        <v>7</v>
      </c>
      <c r="U235">
        <f>SUMIF('Rodda Stats to 17-18'!$A$3:$A$465,'Combined Stats - Formula'!$A235,'Rodda Stats to 17-18'!U$3:U$465)</f>
        <v>0</v>
      </c>
      <c r="V235">
        <f>SUMIF('Rodda Stats to 17-18'!$A$3:$A$465,'Combined Stats - Formula'!$A235,'Rodda Stats to 17-18'!V$3:V$465)</f>
        <v>0</v>
      </c>
    </row>
    <row r="236" spans="1:22" x14ac:dyDescent="0.25">
      <c r="A236" s="20" t="s">
        <v>774</v>
      </c>
      <c r="B236">
        <f>SUMIF('Rodda Stats to 17-18'!$A$3:$A$465,'Combined Stats - Formula'!$A236,'Rodda Stats to 17-18'!B$3:B$465)</f>
        <v>0</v>
      </c>
      <c r="C236">
        <f>SUMIF('Rodda Stats to 17-18'!$A$3:$A$465,'Combined Stats - Formula'!$A236,'Rodda Stats to 17-18'!C$3:C$465)</f>
        <v>58</v>
      </c>
      <c r="D236">
        <f>SUMIF('Rodda Stats to 17-18'!$A$3:$A$465,'Combined Stats - Formula'!$A236,'Rodda Stats to 17-18'!D$3:D$465)</f>
        <v>68</v>
      </c>
      <c r="E236">
        <f>SUMIF('Rodda Stats to 17-18'!$A$3:$A$465,'Combined Stats - Formula'!$A236,'Rodda Stats to 17-18'!E$3:E$465)</f>
        <v>1905</v>
      </c>
      <c r="F236">
        <f>SUMIF('Rodda Stats to 17-18'!$A$3:$A$465,'Combined Stats - Formula'!$A236,'Rodda Stats to 17-18'!F$3:F$465)</f>
        <v>9</v>
      </c>
      <c r="G236">
        <f>SUMIF('Rodda Stats to 17-18'!$A$3:$A$465,'Combined Stats - Formula'!$A236,'Rodda Stats to 17-18'!G$3:G$465)</f>
        <v>13</v>
      </c>
      <c r="H236">
        <f>SUMIF('Rodda Stats to 17-18'!$A$3:$A$465,'Combined Stats - Formula'!$A236,'Rodda Stats to 17-18'!H$3:H$465)</f>
        <v>2</v>
      </c>
      <c r="I236" s="23">
        <f>SUMIF('Rodda Stats to 17-18'!$A$3:$A$465,'Combined Stats - Formula'!$A236,'Rodda Stats to 17-18'!I$3:I$465)</f>
        <v>138</v>
      </c>
      <c r="J236">
        <f t="shared" si="12"/>
        <v>32.29</v>
      </c>
      <c r="K236">
        <f>SUMIF('Rodda Stats to 17-18'!$A$3:$A$465,'Combined Stats - Formula'!$A236,'Rodda Stats to 17-18'!K$3:K$465)</f>
        <v>0</v>
      </c>
      <c r="L236">
        <f>SUMIF('Rodda Stats to 17-18'!$A$3:$A$465,'Combined Stats - Formula'!$A236,'Rodda Stats to 17-18'!L$3:L$465)</f>
        <v>0</v>
      </c>
      <c r="M236">
        <f>SUMIF('Rodda Stats to 17-18'!$A$3:$A$465,'Combined Stats - Formula'!$A236,'Rodda Stats to 17-18'!M$3:M$465)</f>
        <v>33</v>
      </c>
      <c r="N236">
        <f>SUMIF('Rodda Stats to 17-18'!$A$3:$A$465,'Combined Stats - Formula'!$A236,'Rodda Stats to 17-18'!N$3:N$465)</f>
        <v>0</v>
      </c>
      <c r="O236">
        <f>SUMIF('Rodda Stats to 17-18'!$A$3:$A$465,'Combined Stats - Formula'!$A236,'Rodda Stats to 17-18'!O$3:O$465)</f>
        <v>0</v>
      </c>
      <c r="P236" t="str">
        <f t="shared" si="16"/>
        <v/>
      </c>
      <c r="Q236">
        <f t="shared" si="14"/>
        <v>0</v>
      </c>
      <c r="R236">
        <f t="shared" si="15"/>
        <v>0</v>
      </c>
      <c r="S236" s="23">
        <f>SUMIF('Rodda Stats to 17-18'!$A$3:$A$465,'Combined Stats - Formula'!$A236,'Rodda Stats to 17-18'!S$3:S$465)</f>
        <v>0</v>
      </c>
      <c r="T236">
        <f>SUMIF('Rodda Stats to 17-18'!$A$3:$A$465,'Combined Stats - Formula'!$A236,'Rodda Stats to 17-18'!T$3:T$465)</f>
        <v>34</v>
      </c>
      <c r="U236">
        <f>SUMIF('Rodda Stats to 17-18'!$A$3:$A$465,'Combined Stats - Formula'!$A236,'Rodda Stats to 17-18'!U$3:U$465)</f>
        <v>0</v>
      </c>
      <c r="V236">
        <f>SUMIF('Rodda Stats to 17-18'!$A$3:$A$465,'Combined Stats - Formula'!$A236,'Rodda Stats to 17-18'!V$3:V$465)</f>
        <v>29</v>
      </c>
    </row>
    <row r="237" spans="1:22" x14ac:dyDescent="0.25">
      <c r="A237" s="20" t="s">
        <v>775</v>
      </c>
      <c r="B237">
        <f>SUMIF('Rodda Stats to 17-18'!$A$3:$A$465,'Combined Stats - Formula'!$A237,'Rodda Stats to 17-18'!B$3:B$465)</f>
        <v>0</v>
      </c>
      <c r="C237">
        <f>SUMIF('Rodda Stats to 17-18'!$A$3:$A$465,'Combined Stats - Formula'!$A237,'Rodda Stats to 17-18'!C$3:C$465)</f>
        <v>2</v>
      </c>
      <c r="D237">
        <f>SUMIF('Rodda Stats to 17-18'!$A$3:$A$465,'Combined Stats - Formula'!$A237,'Rodda Stats to 17-18'!D$3:D$465)</f>
        <v>2</v>
      </c>
      <c r="E237">
        <f>SUMIF('Rodda Stats to 17-18'!$A$3:$A$465,'Combined Stats - Formula'!$A237,'Rodda Stats to 17-18'!E$3:E$465)</f>
        <v>6</v>
      </c>
      <c r="F237">
        <f>SUMIF('Rodda Stats to 17-18'!$A$3:$A$465,'Combined Stats - Formula'!$A237,'Rodda Stats to 17-18'!F$3:F$465)</f>
        <v>1</v>
      </c>
      <c r="G237">
        <f>SUMIF('Rodda Stats to 17-18'!$A$3:$A$465,'Combined Stats - Formula'!$A237,'Rodda Stats to 17-18'!G$3:G$465)</f>
        <v>0</v>
      </c>
      <c r="H237">
        <f>SUMIF('Rodda Stats to 17-18'!$A$3:$A$465,'Combined Stats - Formula'!$A237,'Rodda Stats to 17-18'!H$3:H$465)</f>
        <v>0</v>
      </c>
      <c r="I237" s="23">
        <f>SUMIF('Rodda Stats to 17-18'!$A$3:$A$465,'Combined Stats - Formula'!$A237,'Rodda Stats to 17-18'!I$3:I$465)</f>
        <v>5</v>
      </c>
      <c r="J237">
        <f t="shared" si="12"/>
        <v>6</v>
      </c>
      <c r="K237">
        <f>SUMIF('Rodda Stats to 17-18'!$A$3:$A$465,'Combined Stats - Formula'!$A237,'Rodda Stats to 17-18'!K$3:K$465)</f>
        <v>0</v>
      </c>
      <c r="L237">
        <f>SUMIF('Rodda Stats to 17-18'!$A$3:$A$465,'Combined Stats - Formula'!$A237,'Rodda Stats to 17-18'!L$3:L$465)</f>
        <v>3</v>
      </c>
      <c r="M237">
        <f>SUMIF('Rodda Stats to 17-18'!$A$3:$A$465,'Combined Stats - Formula'!$A237,'Rodda Stats to 17-18'!M$3:M$465)</f>
        <v>17</v>
      </c>
      <c r="N237">
        <f>SUMIF('Rodda Stats to 17-18'!$A$3:$A$465,'Combined Stats - Formula'!$A237,'Rodda Stats to 17-18'!N$3:N$465)</f>
        <v>0</v>
      </c>
      <c r="O237">
        <f>SUMIF('Rodda Stats to 17-18'!$A$3:$A$465,'Combined Stats - Formula'!$A237,'Rodda Stats to 17-18'!O$3:O$465)</f>
        <v>0</v>
      </c>
      <c r="P237">
        <f t="shared" si="16"/>
        <v>5.67</v>
      </c>
      <c r="Q237">
        <f t="shared" si="14"/>
        <v>0</v>
      </c>
      <c r="R237">
        <f t="shared" si="15"/>
        <v>0</v>
      </c>
      <c r="S237" s="23">
        <f>SUMIF('Rodda Stats to 17-18'!$A$3:$A$465,'Combined Stats - Formula'!$A237,'Rodda Stats to 17-18'!S$3:S$465)</f>
        <v>0</v>
      </c>
      <c r="T237">
        <f>SUMIF('Rodda Stats to 17-18'!$A$3:$A$465,'Combined Stats - Formula'!$A237,'Rodda Stats to 17-18'!T$3:T$465)</f>
        <v>1</v>
      </c>
      <c r="U237">
        <f>SUMIF('Rodda Stats to 17-18'!$A$3:$A$465,'Combined Stats - Formula'!$A237,'Rodda Stats to 17-18'!U$3:U$465)</f>
        <v>0</v>
      </c>
      <c r="V237">
        <f>SUMIF('Rodda Stats to 17-18'!$A$3:$A$465,'Combined Stats - Formula'!$A237,'Rodda Stats to 17-18'!V$3:V$465)</f>
        <v>0</v>
      </c>
    </row>
    <row r="238" spans="1:22" x14ac:dyDescent="0.25">
      <c r="A238" s="20" t="s">
        <v>776</v>
      </c>
      <c r="B238">
        <f>SUMIF('Rodda Stats to 17-18'!$A$3:$A$465,'Combined Stats - Formula'!$A238,'Rodda Stats to 17-18'!B$3:B$465)</f>
        <v>0</v>
      </c>
      <c r="C238">
        <f>SUMIF('Rodda Stats to 17-18'!$A$3:$A$465,'Combined Stats - Formula'!$A238,'Rodda Stats to 17-18'!C$3:C$465)</f>
        <v>11</v>
      </c>
      <c r="D238">
        <f>SUMIF('Rodda Stats to 17-18'!$A$3:$A$465,'Combined Stats - Formula'!$A238,'Rodda Stats to 17-18'!D$3:D$465)</f>
        <v>14</v>
      </c>
      <c r="E238">
        <f>SUMIF('Rodda Stats to 17-18'!$A$3:$A$465,'Combined Stats - Formula'!$A238,'Rodda Stats to 17-18'!E$3:E$465)</f>
        <v>194</v>
      </c>
      <c r="F238">
        <f>SUMIF('Rodda Stats to 17-18'!$A$3:$A$465,'Combined Stats - Formula'!$A238,'Rodda Stats to 17-18'!F$3:F$465)</f>
        <v>1</v>
      </c>
      <c r="G238">
        <f>SUMIF('Rodda Stats to 17-18'!$A$3:$A$465,'Combined Stats - Formula'!$A238,'Rodda Stats to 17-18'!G$3:G$465)</f>
        <v>0</v>
      </c>
      <c r="H238">
        <f>SUMIF('Rodda Stats to 17-18'!$A$3:$A$465,'Combined Stats - Formula'!$A238,'Rodda Stats to 17-18'!H$3:H$465)</f>
        <v>0</v>
      </c>
      <c r="I238" s="23">
        <f>SUMIF('Rodda Stats to 17-18'!$A$3:$A$465,'Combined Stats - Formula'!$A238,'Rodda Stats to 17-18'!I$3:I$465)</f>
        <v>43</v>
      </c>
      <c r="J238">
        <f t="shared" si="12"/>
        <v>14.92</v>
      </c>
      <c r="K238">
        <f>SUMIF('Rodda Stats to 17-18'!$A$3:$A$465,'Combined Stats - Formula'!$A238,'Rodda Stats to 17-18'!K$3:K$465)</f>
        <v>0</v>
      </c>
      <c r="L238">
        <f>SUMIF('Rodda Stats to 17-18'!$A$3:$A$465,'Combined Stats - Formula'!$A238,'Rodda Stats to 17-18'!L$3:L$465)</f>
        <v>8</v>
      </c>
      <c r="M238">
        <f>SUMIF('Rodda Stats to 17-18'!$A$3:$A$465,'Combined Stats - Formula'!$A238,'Rodda Stats to 17-18'!M$3:M$465)</f>
        <v>71</v>
      </c>
      <c r="N238">
        <f>SUMIF('Rodda Stats to 17-18'!$A$3:$A$465,'Combined Stats - Formula'!$A238,'Rodda Stats to 17-18'!N$3:N$465)</f>
        <v>0</v>
      </c>
      <c r="O238">
        <f>SUMIF('Rodda Stats to 17-18'!$A$3:$A$465,'Combined Stats - Formula'!$A238,'Rodda Stats to 17-18'!O$3:O$465)</f>
        <v>0</v>
      </c>
      <c r="P238">
        <f t="shared" si="16"/>
        <v>8.8800000000000008</v>
      </c>
      <c r="Q238">
        <f t="shared" si="14"/>
        <v>0</v>
      </c>
      <c r="R238">
        <f t="shared" si="15"/>
        <v>0</v>
      </c>
      <c r="S238" s="23">
        <f>SUMIF('Rodda Stats to 17-18'!$A$3:$A$465,'Combined Stats - Formula'!$A238,'Rodda Stats to 17-18'!S$3:S$465)</f>
        <v>0</v>
      </c>
      <c r="T238">
        <f>SUMIF('Rodda Stats to 17-18'!$A$3:$A$465,'Combined Stats - Formula'!$A238,'Rodda Stats to 17-18'!T$3:T$465)</f>
        <v>2</v>
      </c>
      <c r="U238">
        <f>SUMIF('Rodda Stats to 17-18'!$A$3:$A$465,'Combined Stats - Formula'!$A238,'Rodda Stats to 17-18'!U$3:U$465)</f>
        <v>0</v>
      </c>
      <c r="V238">
        <f>SUMIF('Rodda Stats to 17-18'!$A$3:$A$465,'Combined Stats - Formula'!$A238,'Rodda Stats to 17-18'!V$3:V$465)</f>
        <v>0</v>
      </c>
    </row>
    <row r="239" spans="1:22" x14ac:dyDescent="0.25">
      <c r="A239" s="20" t="s">
        <v>777</v>
      </c>
      <c r="B239">
        <f>SUMIF('Rodda Stats to 17-18'!$A$3:$A$465,'Combined Stats - Formula'!$A239,'Rodda Stats to 17-18'!B$3:B$465)</f>
        <v>0</v>
      </c>
      <c r="C239">
        <f>SUMIF('Rodda Stats to 17-18'!$A$3:$A$465,'Combined Stats - Formula'!$A239,'Rodda Stats to 17-18'!C$3:C$465)</f>
        <v>1</v>
      </c>
      <c r="D239">
        <f>SUMIF('Rodda Stats to 17-18'!$A$3:$A$465,'Combined Stats - Formula'!$A239,'Rodda Stats to 17-18'!D$3:D$465)</f>
        <v>2</v>
      </c>
      <c r="E239">
        <f>SUMIF('Rodda Stats to 17-18'!$A$3:$A$465,'Combined Stats - Formula'!$A239,'Rodda Stats to 17-18'!E$3:E$465)</f>
        <v>0</v>
      </c>
      <c r="F239">
        <f>SUMIF('Rodda Stats to 17-18'!$A$3:$A$465,'Combined Stats - Formula'!$A239,'Rodda Stats to 17-18'!F$3:F$465)</f>
        <v>1</v>
      </c>
      <c r="G239">
        <f>SUMIF('Rodda Stats to 17-18'!$A$3:$A$465,'Combined Stats - Formula'!$A239,'Rodda Stats to 17-18'!G$3:G$465)</f>
        <v>0</v>
      </c>
      <c r="H239">
        <f>SUMIF('Rodda Stats to 17-18'!$A$3:$A$465,'Combined Stats - Formula'!$A239,'Rodda Stats to 17-18'!H$3:H$465)</f>
        <v>0</v>
      </c>
      <c r="I239" s="23">
        <f>SUMIF('Rodda Stats to 17-18'!$A$3:$A$465,'Combined Stats - Formula'!$A239,'Rodda Stats to 17-18'!I$3:I$465)</f>
        <v>0.1</v>
      </c>
      <c r="J239">
        <f t="shared" si="12"/>
        <v>0</v>
      </c>
      <c r="K239">
        <f>SUMIF('Rodda Stats to 17-18'!$A$3:$A$465,'Combined Stats - Formula'!$A239,'Rodda Stats to 17-18'!K$3:K$465)</f>
        <v>0</v>
      </c>
      <c r="L239">
        <f>SUMIF('Rodda Stats to 17-18'!$A$3:$A$465,'Combined Stats - Formula'!$A239,'Rodda Stats to 17-18'!L$3:L$465)</f>
        <v>0</v>
      </c>
      <c r="M239">
        <f>SUMIF('Rodda Stats to 17-18'!$A$3:$A$465,'Combined Stats - Formula'!$A239,'Rodda Stats to 17-18'!M$3:M$465)</f>
        <v>0</v>
      </c>
      <c r="N239">
        <f>SUMIF('Rodda Stats to 17-18'!$A$3:$A$465,'Combined Stats - Formula'!$A239,'Rodda Stats to 17-18'!N$3:N$465)</f>
        <v>0</v>
      </c>
      <c r="O239">
        <f>SUMIF('Rodda Stats to 17-18'!$A$3:$A$465,'Combined Stats - Formula'!$A239,'Rodda Stats to 17-18'!O$3:O$465)</f>
        <v>0</v>
      </c>
      <c r="P239" t="str">
        <f t="shared" ref="P239:P269" si="17">IFERROR(ROUND(M239/L239,2),"")</f>
        <v/>
      </c>
      <c r="Q239">
        <f t="shared" si="14"/>
        <v>0</v>
      </c>
      <c r="R239">
        <f t="shared" si="15"/>
        <v>0</v>
      </c>
      <c r="S239" s="23">
        <f>SUMIF('Rodda Stats to 17-18'!$A$3:$A$465,'Combined Stats - Formula'!$A239,'Rodda Stats to 17-18'!S$3:S$465)</f>
        <v>0</v>
      </c>
      <c r="T239">
        <f>SUMIF('Rodda Stats to 17-18'!$A$3:$A$465,'Combined Stats - Formula'!$A239,'Rodda Stats to 17-18'!T$3:T$465)</f>
        <v>0</v>
      </c>
      <c r="U239">
        <f>SUMIF('Rodda Stats to 17-18'!$A$3:$A$465,'Combined Stats - Formula'!$A239,'Rodda Stats to 17-18'!U$3:U$465)</f>
        <v>0</v>
      </c>
      <c r="V239">
        <f>SUMIF('Rodda Stats to 17-18'!$A$3:$A$465,'Combined Stats - Formula'!$A239,'Rodda Stats to 17-18'!V$3:V$465)</f>
        <v>0</v>
      </c>
    </row>
    <row r="240" spans="1:22" x14ac:dyDescent="0.25">
      <c r="A240" s="20" t="s">
        <v>778</v>
      </c>
      <c r="B240">
        <f>SUMIF('Rodda Stats to 17-18'!$A$3:$A$465,'Combined Stats - Formula'!$A240,'Rodda Stats to 17-18'!B$3:B$465)</f>
        <v>0</v>
      </c>
      <c r="C240">
        <f>SUMIF('Rodda Stats to 17-18'!$A$3:$A$465,'Combined Stats - Formula'!$A240,'Rodda Stats to 17-18'!C$3:C$465)</f>
        <v>2</v>
      </c>
      <c r="D240">
        <f>SUMIF('Rodda Stats to 17-18'!$A$3:$A$465,'Combined Stats - Formula'!$A240,'Rodda Stats to 17-18'!D$3:D$465)</f>
        <v>3</v>
      </c>
      <c r="E240">
        <f>SUMIF('Rodda Stats to 17-18'!$A$3:$A$465,'Combined Stats - Formula'!$A240,'Rodda Stats to 17-18'!E$3:E$465)</f>
        <v>10</v>
      </c>
      <c r="F240">
        <f>SUMIF('Rodda Stats to 17-18'!$A$3:$A$465,'Combined Stats - Formula'!$A240,'Rodda Stats to 17-18'!F$3:F$465)</f>
        <v>1</v>
      </c>
      <c r="G240">
        <f>SUMIF('Rodda Stats to 17-18'!$A$3:$A$465,'Combined Stats - Formula'!$A240,'Rodda Stats to 17-18'!G$3:G$465)</f>
        <v>0</v>
      </c>
      <c r="H240">
        <f>SUMIF('Rodda Stats to 17-18'!$A$3:$A$465,'Combined Stats - Formula'!$A240,'Rodda Stats to 17-18'!H$3:H$465)</f>
        <v>0</v>
      </c>
      <c r="I240" s="23">
        <f>SUMIF('Rodda Stats to 17-18'!$A$3:$A$465,'Combined Stats - Formula'!$A240,'Rodda Stats to 17-18'!I$3:I$465)</f>
        <v>5.0999999999999996</v>
      </c>
      <c r="J240">
        <f t="shared" si="12"/>
        <v>5</v>
      </c>
      <c r="K240">
        <f>SUMIF('Rodda Stats to 17-18'!$A$3:$A$465,'Combined Stats - Formula'!$A240,'Rodda Stats to 17-18'!K$3:K$465)</f>
        <v>0</v>
      </c>
      <c r="L240">
        <f>SUMIF('Rodda Stats to 17-18'!$A$3:$A$465,'Combined Stats - Formula'!$A240,'Rodda Stats to 17-18'!L$3:L$465)</f>
        <v>0</v>
      </c>
      <c r="M240">
        <f>SUMIF('Rodda Stats to 17-18'!$A$3:$A$465,'Combined Stats - Formula'!$A240,'Rodda Stats to 17-18'!M$3:M$465)</f>
        <v>0</v>
      </c>
      <c r="N240">
        <f>SUMIF('Rodda Stats to 17-18'!$A$3:$A$465,'Combined Stats - Formula'!$A240,'Rodda Stats to 17-18'!N$3:N$465)</f>
        <v>0</v>
      </c>
      <c r="O240">
        <f>SUMIF('Rodda Stats to 17-18'!$A$3:$A$465,'Combined Stats - Formula'!$A240,'Rodda Stats to 17-18'!O$3:O$465)</f>
        <v>0</v>
      </c>
      <c r="P240" t="str">
        <f t="shared" si="17"/>
        <v/>
      </c>
      <c r="Q240">
        <f t="shared" si="14"/>
        <v>0</v>
      </c>
      <c r="R240">
        <f t="shared" si="15"/>
        <v>0</v>
      </c>
      <c r="S240" s="23">
        <f>SUMIF('Rodda Stats to 17-18'!$A$3:$A$465,'Combined Stats - Formula'!$A240,'Rodda Stats to 17-18'!S$3:S$465)</f>
        <v>0</v>
      </c>
      <c r="T240">
        <f>SUMIF('Rodda Stats to 17-18'!$A$3:$A$465,'Combined Stats - Formula'!$A240,'Rodda Stats to 17-18'!T$3:T$465)</f>
        <v>0</v>
      </c>
      <c r="U240">
        <f>SUMIF('Rodda Stats to 17-18'!$A$3:$A$465,'Combined Stats - Formula'!$A240,'Rodda Stats to 17-18'!U$3:U$465)</f>
        <v>0</v>
      </c>
      <c r="V240">
        <f>SUMIF('Rodda Stats to 17-18'!$A$3:$A$465,'Combined Stats - Formula'!$A240,'Rodda Stats to 17-18'!V$3:V$465)</f>
        <v>0</v>
      </c>
    </row>
    <row r="241" spans="1:22" x14ac:dyDescent="0.25">
      <c r="A241" s="20" t="s">
        <v>779</v>
      </c>
      <c r="B241">
        <f>SUMIF('Rodda Stats to 17-18'!$A$3:$A$465,'Combined Stats - Formula'!$A241,'Rodda Stats to 17-18'!B$3:B$465)</f>
        <v>0</v>
      </c>
      <c r="C241">
        <f>SUMIF('Rodda Stats to 17-18'!$A$3:$A$465,'Combined Stats - Formula'!$A241,'Rodda Stats to 17-18'!C$3:C$465)</f>
        <v>12</v>
      </c>
      <c r="D241">
        <f>SUMIF('Rodda Stats to 17-18'!$A$3:$A$465,'Combined Stats - Formula'!$A241,'Rodda Stats to 17-18'!D$3:D$465)</f>
        <v>12</v>
      </c>
      <c r="E241">
        <f>SUMIF('Rodda Stats to 17-18'!$A$3:$A$465,'Combined Stats - Formula'!$A241,'Rodda Stats to 17-18'!E$3:E$465)</f>
        <v>203</v>
      </c>
      <c r="F241">
        <f>SUMIF('Rodda Stats to 17-18'!$A$3:$A$465,'Combined Stats - Formula'!$A241,'Rodda Stats to 17-18'!F$3:F$465)</f>
        <v>3</v>
      </c>
      <c r="G241">
        <f>SUMIF('Rodda Stats to 17-18'!$A$3:$A$465,'Combined Stats - Formula'!$A241,'Rodda Stats to 17-18'!G$3:G$465)</f>
        <v>0</v>
      </c>
      <c r="H241">
        <f>SUMIF('Rodda Stats to 17-18'!$A$3:$A$465,'Combined Stats - Formula'!$A241,'Rodda Stats to 17-18'!H$3:H$465)</f>
        <v>0</v>
      </c>
      <c r="I241" s="23">
        <f>SUMIF('Rodda Stats to 17-18'!$A$3:$A$465,'Combined Stats - Formula'!$A241,'Rodda Stats to 17-18'!I$3:I$465)</f>
        <v>35</v>
      </c>
      <c r="J241">
        <f t="shared" si="12"/>
        <v>22.56</v>
      </c>
      <c r="K241">
        <f>SUMIF('Rodda Stats to 17-18'!$A$3:$A$465,'Combined Stats - Formula'!$A241,'Rodda Stats to 17-18'!K$3:K$465)</f>
        <v>0</v>
      </c>
      <c r="L241">
        <f>SUMIF('Rodda Stats to 17-18'!$A$3:$A$465,'Combined Stats - Formula'!$A241,'Rodda Stats to 17-18'!L$3:L$465)</f>
        <v>7</v>
      </c>
      <c r="M241">
        <f>SUMIF('Rodda Stats to 17-18'!$A$3:$A$465,'Combined Stats - Formula'!$A241,'Rodda Stats to 17-18'!M$3:M$465)</f>
        <v>263</v>
      </c>
      <c r="N241">
        <f>SUMIF('Rodda Stats to 17-18'!$A$3:$A$465,'Combined Stats - Formula'!$A241,'Rodda Stats to 17-18'!N$3:N$465)</f>
        <v>0</v>
      </c>
      <c r="O241">
        <f>SUMIF('Rodda Stats to 17-18'!$A$3:$A$465,'Combined Stats - Formula'!$A241,'Rodda Stats to 17-18'!O$3:O$465)</f>
        <v>0</v>
      </c>
      <c r="P241">
        <f t="shared" si="17"/>
        <v>37.57</v>
      </c>
      <c r="Q241">
        <f t="shared" si="14"/>
        <v>0</v>
      </c>
      <c r="R241">
        <f t="shared" si="15"/>
        <v>0</v>
      </c>
      <c r="S241" s="23">
        <f>SUMIF('Rodda Stats to 17-18'!$A$3:$A$465,'Combined Stats - Formula'!$A241,'Rodda Stats to 17-18'!S$3:S$465)</f>
        <v>0</v>
      </c>
      <c r="T241">
        <f>SUMIF('Rodda Stats to 17-18'!$A$3:$A$465,'Combined Stats - Formula'!$A241,'Rodda Stats to 17-18'!T$3:T$465)</f>
        <v>2</v>
      </c>
      <c r="U241">
        <f>SUMIF('Rodda Stats to 17-18'!$A$3:$A$465,'Combined Stats - Formula'!$A241,'Rodda Stats to 17-18'!U$3:U$465)</f>
        <v>0</v>
      </c>
      <c r="V241">
        <f>SUMIF('Rodda Stats to 17-18'!$A$3:$A$465,'Combined Stats - Formula'!$A241,'Rodda Stats to 17-18'!V$3:V$465)</f>
        <v>0</v>
      </c>
    </row>
    <row r="242" spans="1:22" x14ac:dyDescent="0.25">
      <c r="A242" s="20" t="s">
        <v>780</v>
      </c>
      <c r="B242">
        <f>SUMIF('Rodda Stats to 17-18'!$A$3:$A$465,'Combined Stats - Formula'!$A242,'Rodda Stats to 17-18'!B$3:B$465)</f>
        <v>0</v>
      </c>
      <c r="C242">
        <f>SUMIF('Rodda Stats to 17-18'!$A$3:$A$465,'Combined Stats - Formula'!$A242,'Rodda Stats to 17-18'!C$3:C$465)</f>
        <v>148</v>
      </c>
      <c r="D242">
        <f>SUMIF('Rodda Stats to 17-18'!$A$3:$A$465,'Combined Stats - Formula'!$A242,'Rodda Stats to 17-18'!D$3:D$465)</f>
        <v>155</v>
      </c>
      <c r="E242">
        <f>SUMIF('Rodda Stats to 17-18'!$A$3:$A$465,'Combined Stats - Formula'!$A242,'Rodda Stats to 17-18'!E$3:E$465)</f>
        <v>2312</v>
      </c>
      <c r="F242">
        <f>SUMIF('Rodda Stats to 17-18'!$A$3:$A$465,'Combined Stats - Formula'!$A242,'Rodda Stats to 17-18'!F$3:F$465)</f>
        <v>20</v>
      </c>
      <c r="G242">
        <f>SUMIF('Rodda Stats to 17-18'!$A$3:$A$465,'Combined Stats - Formula'!$A242,'Rodda Stats to 17-18'!G$3:G$465)</f>
        <v>2</v>
      </c>
      <c r="H242">
        <f>SUMIF('Rodda Stats to 17-18'!$A$3:$A$465,'Combined Stats - Formula'!$A242,'Rodda Stats to 17-18'!H$3:H$465)</f>
        <v>1</v>
      </c>
      <c r="I242" s="23">
        <f>SUMIF('Rodda Stats to 17-18'!$A$3:$A$465,'Combined Stats - Formula'!$A242,'Rodda Stats to 17-18'!I$3:I$465)</f>
        <v>100.1</v>
      </c>
      <c r="J242">
        <f t="shared" si="12"/>
        <v>17.13</v>
      </c>
      <c r="K242">
        <f>SUMIF('Rodda Stats to 17-18'!$A$3:$A$465,'Combined Stats - Formula'!$A242,'Rodda Stats to 17-18'!K$3:K$465)</f>
        <v>0</v>
      </c>
      <c r="L242">
        <f>SUMIF('Rodda Stats to 17-18'!$A$3:$A$465,'Combined Stats - Formula'!$A242,'Rodda Stats to 17-18'!L$3:L$465)</f>
        <v>0</v>
      </c>
      <c r="M242">
        <f>SUMIF('Rodda Stats to 17-18'!$A$3:$A$465,'Combined Stats - Formula'!$A242,'Rodda Stats to 17-18'!M$3:M$465)</f>
        <v>45</v>
      </c>
      <c r="N242">
        <f>SUMIF('Rodda Stats to 17-18'!$A$3:$A$465,'Combined Stats - Formula'!$A242,'Rodda Stats to 17-18'!N$3:N$465)</f>
        <v>0</v>
      </c>
      <c r="O242">
        <f>SUMIF('Rodda Stats to 17-18'!$A$3:$A$465,'Combined Stats - Formula'!$A242,'Rodda Stats to 17-18'!O$3:O$465)</f>
        <v>0</v>
      </c>
      <c r="P242" t="str">
        <f t="shared" si="17"/>
        <v/>
      </c>
      <c r="Q242">
        <f t="shared" si="14"/>
        <v>0</v>
      </c>
      <c r="R242">
        <f t="shared" si="15"/>
        <v>0</v>
      </c>
      <c r="S242" s="23">
        <f>SUMIF('Rodda Stats to 17-18'!$A$3:$A$465,'Combined Stats - Formula'!$A242,'Rodda Stats to 17-18'!S$3:S$465)</f>
        <v>0</v>
      </c>
      <c r="T242">
        <f>SUMIF('Rodda Stats to 17-18'!$A$3:$A$465,'Combined Stats - Formula'!$A242,'Rodda Stats to 17-18'!T$3:T$465)</f>
        <v>193</v>
      </c>
      <c r="U242">
        <f>SUMIF('Rodda Stats to 17-18'!$A$3:$A$465,'Combined Stats - Formula'!$A242,'Rodda Stats to 17-18'!U$3:U$465)</f>
        <v>0</v>
      </c>
      <c r="V242">
        <f>SUMIF('Rodda Stats to 17-18'!$A$3:$A$465,'Combined Stats - Formula'!$A242,'Rodda Stats to 17-18'!V$3:V$465)</f>
        <v>87</v>
      </c>
    </row>
    <row r="243" spans="1:22" x14ac:dyDescent="0.25">
      <c r="A243" s="20" t="s">
        <v>781</v>
      </c>
      <c r="B243">
        <f>SUMIF('Rodda Stats to 17-18'!$A$3:$A$465,'Combined Stats - Formula'!$A243,'Rodda Stats to 17-18'!B$3:B$465)</f>
        <v>0</v>
      </c>
      <c r="C243">
        <f>SUMIF('Rodda Stats to 17-18'!$A$3:$A$465,'Combined Stats - Formula'!$A243,'Rodda Stats to 17-18'!C$3:C$465)</f>
        <v>1</v>
      </c>
      <c r="D243">
        <f>SUMIF('Rodda Stats to 17-18'!$A$3:$A$465,'Combined Stats - Formula'!$A243,'Rodda Stats to 17-18'!D$3:D$465)</f>
        <v>0</v>
      </c>
      <c r="E243">
        <f>SUMIF('Rodda Stats to 17-18'!$A$3:$A$465,'Combined Stats - Formula'!$A243,'Rodda Stats to 17-18'!E$3:E$465)</f>
        <v>0</v>
      </c>
      <c r="F243">
        <f>SUMIF('Rodda Stats to 17-18'!$A$3:$A$465,'Combined Stats - Formula'!$A243,'Rodda Stats to 17-18'!F$3:F$465)</f>
        <v>0</v>
      </c>
      <c r="G243">
        <f>SUMIF('Rodda Stats to 17-18'!$A$3:$A$465,'Combined Stats - Formula'!$A243,'Rodda Stats to 17-18'!G$3:G$465)</f>
        <v>0</v>
      </c>
      <c r="H243">
        <f>SUMIF('Rodda Stats to 17-18'!$A$3:$A$465,'Combined Stats - Formula'!$A243,'Rodda Stats to 17-18'!H$3:H$465)</f>
        <v>0</v>
      </c>
      <c r="I243" s="23">
        <f>SUMIF('Rodda Stats to 17-18'!$A$3:$A$465,'Combined Stats - Formula'!$A243,'Rodda Stats to 17-18'!I$3:I$465)</f>
        <v>0</v>
      </c>
      <c r="J243" t="e">
        <f t="shared" si="12"/>
        <v>#DIV/0!</v>
      </c>
      <c r="K243">
        <f>SUMIF('Rodda Stats to 17-18'!$A$3:$A$465,'Combined Stats - Formula'!$A243,'Rodda Stats to 17-18'!K$3:K$465)</f>
        <v>0</v>
      </c>
      <c r="L243">
        <f>SUMIF('Rodda Stats to 17-18'!$A$3:$A$465,'Combined Stats - Formula'!$A243,'Rodda Stats to 17-18'!L$3:L$465)</f>
        <v>0</v>
      </c>
      <c r="M243">
        <f>SUMIF('Rodda Stats to 17-18'!$A$3:$A$465,'Combined Stats - Formula'!$A243,'Rodda Stats to 17-18'!M$3:M$465)</f>
        <v>14</v>
      </c>
      <c r="N243">
        <f>SUMIF('Rodda Stats to 17-18'!$A$3:$A$465,'Combined Stats - Formula'!$A243,'Rodda Stats to 17-18'!N$3:N$465)</f>
        <v>0</v>
      </c>
      <c r="O243">
        <f>SUMIF('Rodda Stats to 17-18'!$A$3:$A$465,'Combined Stats - Formula'!$A243,'Rodda Stats to 17-18'!O$3:O$465)</f>
        <v>0</v>
      </c>
      <c r="P243" t="str">
        <f t="shared" si="17"/>
        <v/>
      </c>
      <c r="Q243">
        <f t="shared" si="14"/>
        <v>0</v>
      </c>
      <c r="R243">
        <f t="shared" si="15"/>
        <v>0</v>
      </c>
      <c r="S243" s="23">
        <f>SUMIF('Rodda Stats to 17-18'!$A$3:$A$465,'Combined Stats - Formula'!$A243,'Rodda Stats to 17-18'!S$3:S$465)</f>
        <v>0</v>
      </c>
      <c r="T243">
        <f>SUMIF('Rodda Stats to 17-18'!$A$3:$A$465,'Combined Stats - Formula'!$A243,'Rodda Stats to 17-18'!T$3:T$465)</f>
        <v>0</v>
      </c>
      <c r="U243">
        <f>SUMIF('Rodda Stats to 17-18'!$A$3:$A$465,'Combined Stats - Formula'!$A243,'Rodda Stats to 17-18'!U$3:U$465)</f>
        <v>0</v>
      </c>
      <c r="V243">
        <f>SUMIF('Rodda Stats to 17-18'!$A$3:$A$465,'Combined Stats - Formula'!$A243,'Rodda Stats to 17-18'!V$3:V$465)</f>
        <v>0</v>
      </c>
    </row>
    <row r="244" spans="1:22" x14ac:dyDescent="0.25">
      <c r="A244" s="20" t="s">
        <v>782</v>
      </c>
      <c r="B244">
        <f>SUMIF('Rodda Stats to 17-18'!$A$3:$A$465,'Combined Stats - Formula'!$A244,'Rodda Stats to 17-18'!B$3:B$465)</f>
        <v>0</v>
      </c>
      <c r="C244">
        <f>SUMIF('Rodda Stats to 17-18'!$A$3:$A$465,'Combined Stats - Formula'!$A244,'Rodda Stats to 17-18'!C$3:C$465)</f>
        <v>14</v>
      </c>
      <c r="D244">
        <f>SUMIF('Rodda Stats to 17-18'!$A$3:$A$465,'Combined Stats - Formula'!$A244,'Rodda Stats to 17-18'!D$3:D$465)</f>
        <v>18</v>
      </c>
      <c r="E244">
        <f>SUMIF('Rodda Stats to 17-18'!$A$3:$A$465,'Combined Stats - Formula'!$A244,'Rodda Stats to 17-18'!E$3:E$465)</f>
        <v>131</v>
      </c>
      <c r="F244">
        <f>SUMIF('Rodda Stats to 17-18'!$A$3:$A$465,'Combined Stats - Formula'!$A244,'Rodda Stats to 17-18'!F$3:F$465)</f>
        <v>3</v>
      </c>
      <c r="G244">
        <f>SUMIF('Rodda Stats to 17-18'!$A$3:$A$465,'Combined Stats - Formula'!$A244,'Rodda Stats to 17-18'!G$3:G$465)</f>
        <v>0</v>
      </c>
      <c r="H244">
        <f>SUMIF('Rodda Stats to 17-18'!$A$3:$A$465,'Combined Stats - Formula'!$A244,'Rodda Stats to 17-18'!H$3:H$465)</f>
        <v>0</v>
      </c>
      <c r="I244" s="23">
        <f>SUMIF('Rodda Stats to 17-18'!$A$3:$A$465,'Combined Stats - Formula'!$A244,'Rodda Stats to 17-18'!I$3:I$465)</f>
        <v>26</v>
      </c>
      <c r="J244">
        <f t="shared" si="12"/>
        <v>8.73</v>
      </c>
      <c r="K244">
        <f>SUMIF('Rodda Stats to 17-18'!$A$3:$A$465,'Combined Stats - Formula'!$A244,'Rodda Stats to 17-18'!K$3:K$465)</f>
        <v>0</v>
      </c>
      <c r="L244">
        <f>SUMIF('Rodda Stats to 17-18'!$A$3:$A$465,'Combined Stats - Formula'!$A244,'Rodda Stats to 17-18'!L$3:L$465)</f>
        <v>0</v>
      </c>
      <c r="M244">
        <f>SUMIF('Rodda Stats to 17-18'!$A$3:$A$465,'Combined Stats - Formula'!$A244,'Rodda Stats to 17-18'!M$3:M$465)</f>
        <v>0</v>
      </c>
      <c r="N244">
        <f>SUMIF('Rodda Stats to 17-18'!$A$3:$A$465,'Combined Stats - Formula'!$A244,'Rodda Stats to 17-18'!N$3:N$465)</f>
        <v>0</v>
      </c>
      <c r="O244">
        <f>SUMIF('Rodda Stats to 17-18'!$A$3:$A$465,'Combined Stats - Formula'!$A244,'Rodda Stats to 17-18'!O$3:O$465)</f>
        <v>0</v>
      </c>
      <c r="P244" t="str">
        <f t="shared" si="17"/>
        <v/>
      </c>
      <c r="Q244">
        <f t="shared" si="14"/>
        <v>0</v>
      </c>
      <c r="R244">
        <f t="shared" si="15"/>
        <v>0</v>
      </c>
      <c r="S244" s="23">
        <f>SUMIF('Rodda Stats to 17-18'!$A$3:$A$465,'Combined Stats - Formula'!$A244,'Rodda Stats to 17-18'!S$3:S$465)</f>
        <v>0</v>
      </c>
      <c r="T244">
        <f>SUMIF('Rodda Stats to 17-18'!$A$3:$A$465,'Combined Stats - Formula'!$A244,'Rodda Stats to 17-18'!T$3:T$465)</f>
        <v>3</v>
      </c>
      <c r="U244">
        <f>SUMIF('Rodda Stats to 17-18'!$A$3:$A$465,'Combined Stats - Formula'!$A244,'Rodda Stats to 17-18'!U$3:U$465)</f>
        <v>0</v>
      </c>
      <c r="V244">
        <f>SUMIF('Rodda Stats to 17-18'!$A$3:$A$465,'Combined Stats - Formula'!$A244,'Rodda Stats to 17-18'!V$3:V$465)</f>
        <v>0</v>
      </c>
    </row>
    <row r="245" spans="1:22" x14ac:dyDescent="0.25">
      <c r="A245" s="20" t="s">
        <v>783</v>
      </c>
      <c r="B245">
        <f>SUMIF('Rodda Stats to 17-18'!$A$3:$A$465,'Combined Stats - Formula'!$A245,'Rodda Stats to 17-18'!B$3:B$465)</f>
        <v>0</v>
      </c>
      <c r="C245">
        <f>SUMIF('Rodda Stats to 17-18'!$A$3:$A$465,'Combined Stats - Formula'!$A245,'Rodda Stats to 17-18'!C$3:C$465)</f>
        <v>16</v>
      </c>
      <c r="D245">
        <f>SUMIF('Rodda Stats to 17-18'!$A$3:$A$465,'Combined Stats - Formula'!$A245,'Rodda Stats to 17-18'!D$3:D$465)</f>
        <v>14</v>
      </c>
      <c r="E245">
        <f>SUMIF('Rodda Stats to 17-18'!$A$3:$A$465,'Combined Stats - Formula'!$A245,'Rodda Stats to 17-18'!E$3:E$465)</f>
        <v>120</v>
      </c>
      <c r="F245">
        <f>SUMIF('Rodda Stats to 17-18'!$A$3:$A$465,'Combined Stats - Formula'!$A245,'Rodda Stats to 17-18'!F$3:F$465)</f>
        <v>4</v>
      </c>
      <c r="G245">
        <f>SUMIF('Rodda Stats to 17-18'!$A$3:$A$465,'Combined Stats - Formula'!$A245,'Rodda Stats to 17-18'!G$3:G$465)</f>
        <v>1</v>
      </c>
      <c r="H245">
        <f>SUMIF('Rodda Stats to 17-18'!$A$3:$A$465,'Combined Stats - Formula'!$A245,'Rodda Stats to 17-18'!H$3:H$465)</f>
        <v>0</v>
      </c>
      <c r="I245" s="23">
        <f>SUMIF('Rodda Stats to 17-18'!$A$3:$A$465,'Combined Stats - Formula'!$A245,'Rodda Stats to 17-18'!I$3:I$465)</f>
        <v>65</v>
      </c>
      <c r="J245">
        <f t="shared" si="12"/>
        <v>12</v>
      </c>
      <c r="K245">
        <f>SUMIF('Rodda Stats to 17-18'!$A$3:$A$465,'Combined Stats - Formula'!$A245,'Rodda Stats to 17-18'!K$3:K$465)</f>
        <v>0</v>
      </c>
      <c r="L245">
        <f>SUMIF('Rodda Stats to 17-18'!$A$3:$A$465,'Combined Stats - Formula'!$A245,'Rodda Stats to 17-18'!L$3:L$465)</f>
        <v>9</v>
      </c>
      <c r="M245">
        <f>SUMIF('Rodda Stats to 17-18'!$A$3:$A$465,'Combined Stats - Formula'!$A245,'Rodda Stats to 17-18'!M$3:M$465)</f>
        <v>198</v>
      </c>
      <c r="N245">
        <f>SUMIF('Rodda Stats to 17-18'!$A$3:$A$465,'Combined Stats - Formula'!$A245,'Rodda Stats to 17-18'!N$3:N$465)</f>
        <v>0</v>
      </c>
      <c r="O245">
        <f>SUMIF('Rodda Stats to 17-18'!$A$3:$A$465,'Combined Stats - Formula'!$A245,'Rodda Stats to 17-18'!O$3:O$465)</f>
        <v>0</v>
      </c>
      <c r="P245">
        <f t="shared" si="17"/>
        <v>22</v>
      </c>
      <c r="Q245">
        <f t="shared" si="14"/>
        <v>0</v>
      </c>
      <c r="R245">
        <f t="shared" si="15"/>
        <v>0</v>
      </c>
      <c r="S245" s="23">
        <f>SUMIF('Rodda Stats to 17-18'!$A$3:$A$465,'Combined Stats - Formula'!$A245,'Rodda Stats to 17-18'!S$3:S$465)</f>
        <v>0</v>
      </c>
      <c r="T245">
        <f>SUMIF('Rodda Stats to 17-18'!$A$3:$A$465,'Combined Stats - Formula'!$A245,'Rodda Stats to 17-18'!T$3:T$465)</f>
        <v>4</v>
      </c>
      <c r="U245">
        <f>SUMIF('Rodda Stats to 17-18'!$A$3:$A$465,'Combined Stats - Formula'!$A245,'Rodda Stats to 17-18'!U$3:U$465)</f>
        <v>0</v>
      </c>
      <c r="V245">
        <f>SUMIF('Rodda Stats to 17-18'!$A$3:$A$465,'Combined Stats - Formula'!$A245,'Rodda Stats to 17-18'!V$3:V$465)</f>
        <v>0</v>
      </c>
    </row>
    <row r="246" spans="1:22" x14ac:dyDescent="0.25">
      <c r="A246" s="20" t="s">
        <v>784</v>
      </c>
      <c r="B246">
        <f>SUMIF('Rodda Stats to 17-18'!$A$3:$A$465,'Combined Stats - Formula'!$A246,'Rodda Stats to 17-18'!B$3:B$465)</f>
        <v>0</v>
      </c>
      <c r="C246">
        <f>SUMIF('Rodda Stats to 17-18'!$A$3:$A$465,'Combined Stats - Formula'!$A246,'Rodda Stats to 17-18'!C$3:C$465)</f>
        <v>38</v>
      </c>
      <c r="D246">
        <f>SUMIF('Rodda Stats to 17-18'!$A$3:$A$465,'Combined Stats - Formula'!$A246,'Rodda Stats to 17-18'!D$3:D$465)</f>
        <v>40</v>
      </c>
      <c r="E246">
        <f>SUMIF('Rodda Stats to 17-18'!$A$3:$A$465,'Combined Stats - Formula'!$A246,'Rodda Stats to 17-18'!E$3:E$465)</f>
        <v>536</v>
      </c>
      <c r="F246">
        <f>SUMIF('Rodda Stats to 17-18'!$A$3:$A$465,'Combined Stats - Formula'!$A246,'Rodda Stats to 17-18'!F$3:F$465)</f>
        <v>12</v>
      </c>
      <c r="G246">
        <f>SUMIF('Rodda Stats to 17-18'!$A$3:$A$465,'Combined Stats - Formula'!$A246,'Rodda Stats to 17-18'!G$3:G$465)</f>
        <v>2</v>
      </c>
      <c r="H246">
        <f>SUMIF('Rodda Stats to 17-18'!$A$3:$A$465,'Combined Stats - Formula'!$A246,'Rodda Stats to 17-18'!H$3:H$465)</f>
        <v>0</v>
      </c>
      <c r="I246" s="23">
        <f>SUMIF('Rodda Stats to 17-18'!$A$3:$A$465,'Combined Stats - Formula'!$A246,'Rodda Stats to 17-18'!I$3:I$465)</f>
        <v>74</v>
      </c>
      <c r="J246">
        <f t="shared" si="12"/>
        <v>19.14</v>
      </c>
      <c r="K246">
        <f>SUMIF('Rodda Stats to 17-18'!$A$3:$A$465,'Combined Stats - Formula'!$A246,'Rodda Stats to 17-18'!K$3:K$465)</f>
        <v>0</v>
      </c>
      <c r="L246">
        <f>SUMIF('Rodda Stats to 17-18'!$A$3:$A$465,'Combined Stats - Formula'!$A246,'Rodda Stats to 17-18'!L$3:L$465)</f>
        <v>0</v>
      </c>
      <c r="M246">
        <f>SUMIF('Rodda Stats to 17-18'!$A$3:$A$465,'Combined Stats - Formula'!$A246,'Rodda Stats to 17-18'!M$3:M$465)</f>
        <v>11</v>
      </c>
      <c r="N246">
        <f>SUMIF('Rodda Stats to 17-18'!$A$3:$A$465,'Combined Stats - Formula'!$A246,'Rodda Stats to 17-18'!N$3:N$465)</f>
        <v>0</v>
      </c>
      <c r="O246">
        <f>SUMIF('Rodda Stats to 17-18'!$A$3:$A$465,'Combined Stats - Formula'!$A246,'Rodda Stats to 17-18'!O$3:O$465)</f>
        <v>0</v>
      </c>
      <c r="P246" t="str">
        <f t="shared" si="17"/>
        <v/>
      </c>
      <c r="Q246">
        <f t="shared" si="14"/>
        <v>0</v>
      </c>
      <c r="R246">
        <f t="shared" si="15"/>
        <v>0</v>
      </c>
      <c r="S246" s="23">
        <f>SUMIF('Rodda Stats to 17-18'!$A$3:$A$465,'Combined Stats - Formula'!$A246,'Rodda Stats to 17-18'!S$3:S$465)</f>
        <v>0</v>
      </c>
      <c r="T246">
        <f>SUMIF('Rodda Stats to 17-18'!$A$3:$A$465,'Combined Stats - Formula'!$A246,'Rodda Stats to 17-18'!T$3:T$465)</f>
        <v>44</v>
      </c>
      <c r="U246">
        <f>SUMIF('Rodda Stats to 17-18'!$A$3:$A$465,'Combined Stats - Formula'!$A246,'Rodda Stats to 17-18'!U$3:U$465)</f>
        <v>0</v>
      </c>
      <c r="V246">
        <f>SUMIF('Rodda Stats to 17-18'!$A$3:$A$465,'Combined Stats - Formula'!$A246,'Rodda Stats to 17-18'!V$3:V$465)</f>
        <v>11</v>
      </c>
    </row>
    <row r="247" spans="1:22" x14ac:dyDescent="0.25">
      <c r="A247" s="20" t="s">
        <v>785</v>
      </c>
      <c r="B247">
        <f>SUMIF('Rodda Stats to 17-18'!$A$3:$A$465,'Combined Stats - Formula'!$A247,'Rodda Stats to 17-18'!B$3:B$465)</f>
        <v>0</v>
      </c>
      <c r="C247">
        <f>SUMIF('Rodda Stats to 17-18'!$A$3:$A$465,'Combined Stats - Formula'!$A247,'Rodda Stats to 17-18'!C$3:C$465)</f>
        <v>19</v>
      </c>
      <c r="D247">
        <f>SUMIF('Rodda Stats to 17-18'!$A$3:$A$465,'Combined Stats - Formula'!$A247,'Rodda Stats to 17-18'!D$3:D$465)</f>
        <v>10</v>
      </c>
      <c r="E247">
        <f>SUMIF('Rodda Stats to 17-18'!$A$3:$A$465,'Combined Stats - Formula'!$A247,'Rodda Stats to 17-18'!E$3:E$465)</f>
        <v>86</v>
      </c>
      <c r="F247">
        <f>SUMIF('Rodda Stats to 17-18'!$A$3:$A$465,'Combined Stats - Formula'!$A247,'Rodda Stats to 17-18'!F$3:F$465)</f>
        <v>2</v>
      </c>
      <c r="G247">
        <f>SUMIF('Rodda Stats to 17-18'!$A$3:$A$465,'Combined Stats - Formula'!$A247,'Rodda Stats to 17-18'!G$3:G$465)</f>
        <v>0</v>
      </c>
      <c r="H247">
        <f>SUMIF('Rodda Stats to 17-18'!$A$3:$A$465,'Combined Stats - Formula'!$A247,'Rodda Stats to 17-18'!H$3:H$465)</f>
        <v>0</v>
      </c>
      <c r="I247" s="23">
        <f>SUMIF('Rodda Stats to 17-18'!$A$3:$A$465,'Combined Stats - Formula'!$A247,'Rodda Stats to 17-18'!I$3:I$465)</f>
        <v>37</v>
      </c>
      <c r="J247">
        <f t="shared" si="12"/>
        <v>10.75</v>
      </c>
      <c r="K247">
        <f>SUMIF('Rodda Stats to 17-18'!$A$3:$A$465,'Combined Stats - Formula'!$A247,'Rodda Stats to 17-18'!K$3:K$465)</f>
        <v>0</v>
      </c>
      <c r="L247">
        <f>SUMIF('Rodda Stats to 17-18'!$A$3:$A$465,'Combined Stats - Formula'!$A247,'Rodda Stats to 17-18'!L$3:L$465)</f>
        <v>19</v>
      </c>
      <c r="M247">
        <f>SUMIF('Rodda Stats to 17-18'!$A$3:$A$465,'Combined Stats - Formula'!$A247,'Rodda Stats to 17-18'!M$3:M$465)</f>
        <v>799</v>
      </c>
      <c r="N247">
        <f>SUMIF('Rodda Stats to 17-18'!$A$3:$A$465,'Combined Stats - Formula'!$A247,'Rodda Stats to 17-18'!N$3:N$465)</f>
        <v>0</v>
      </c>
      <c r="O247">
        <f>SUMIF('Rodda Stats to 17-18'!$A$3:$A$465,'Combined Stats - Formula'!$A247,'Rodda Stats to 17-18'!O$3:O$465)</f>
        <v>0</v>
      </c>
      <c r="P247">
        <f t="shared" si="17"/>
        <v>42.05</v>
      </c>
      <c r="Q247">
        <f t="shared" si="14"/>
        <v>0</v>
      </c>
      <c r="R247">
        <f t="shared" si="15"/>
        <v>0</v>
      </c>
      <c r="S247" s="23">
        <f>SUMIF('Rodda Stats to 17-18'!$A$3:$A$465,'Combined Stats - Formula'!$A247,'Rodda Stats to 17-18'!S$3:S$465)</f>
        <v>0</v>
      </c>
      <c r="T247">
        <f>SUMIF('Rodda Stats to 17-18'!$A$3:$A$465,'Combined Stats - Formula'!$A247,'Rodda Stats to 17-18'!T$3:T$465)</f>
        <v>8</v>
      </c>
      <c r="U247">
        <f>SUMIF('Rodda Stats to 17-18'!$A$3:$A$465,'Combined Stats - Formula'!$A247,'Rodda Stats to 17-18'!U$3:U$465)</f>
        <v>0</v>
      </c>
      <c r="V247">
        <f>SUMIF('Rodda Stats to 17-18'!$A$3:$A$465,'Combined Stats - Formula'!$A247,'Rodda Stats to 17-18'!V$3:V$465)</f>
        <v>0</v>
      </c>
    </row>
    <row r="248" spans="1:22" x14ac:dyDescent="0.25">
      <c r="A248" s="20" t="s">
        <v>786</v>
      </c>
      <c r="B248">
        <f>SUMIF('Rodda Stats to 17-18'!$A$3:$A$465,'Combined Stats - Formula'!$A248,'Rodda Stats to 17-18'!B$3:B$465)</f>
        <v>0</v>
      </c>
      <c r="C248">
        <f>SUMIF('Rodda Stats to 17-18'!$A$3:$A$465,'Combined Stats - Formula'!$A248,'Rodda Stats to 17-18'!C$3:C$465)</f>
        <v>2</v>
      </c>
      <c r="D248">
        <f>SUMIF('Rodda Stats to 17-18'!$A$3:$A$465,'Combined Stats - Formula'!$A248,'Rodda Stats to 17-18'!D$3:D$465)</f>
        <v>3</v>
      </c>
      <c r="E248">
        <f>SUMIF('Rodda Stats to 17-18'!$A$3:$A$465,'Combined Stats - Formula'!$A248,'Rodda Stats to 17-18'!E$3:E$465)</f>
        <v>7</v>
      </c>
      <c r="F248">
        <f>SUMIF('Rodda Stats to 17-18'!$A$3:$A$465,'Combined Stats - Formula'!$A248,'Rodda Stats to 17-18'!F$3:F$465)</f>
        <v>0</v>
      </c>
      <c r="G248">
        <f>SUMIF('Rodda Stats to 17-18'!$A$3:$A$465,'Combined Stats - Formula'!$A248,'Rodda Stats to 17-18'!G$3:G$465)</f>
        <v>0</v>
      </c>
      <c r="H248">
        <f>SUMIF('Rodda Stats to 17-18'!$A$3:$A$465,'Combined Stats - Formula'!$A248,'Rodda Stats to 17-18'!H$3:H$465)</f>
        <v>0</v>
      </c>
      <c r="I248" s="23">
        <f>SUMIF('Rodda Stats to 17-18'!$A$3:$A$465,'Combined Stats - Formula'!$A248,'Rodda Stats to 17-18'!I$3:I$465)</f>
        <v>4</v>
      </c>
      <c r="J248">
        <f t="shared" si="12"/>
        <v>2.33</v>
      </c>
      <c r="K248">
        <f>SUMIF('Rodda Stats to 17-18'!$A$3:$A$465,'Combined Stats - Formula'!$A248,'Rodda Stats to 17-18'!K$3:K$465)</f>
        <v>0</v>
      </c>
      <c r="L248">
        <f>SUMIF('Rodda Stats to 17-18'!$A$3:$A$465,'Combined Stats - Formula'!$A248,'Rodda Stats to 17-18'!L$3:L$465)</f>
        <v>0</v>
      </c>
      <c r="M248">
        <f>SUMIF('Rodda Stats to 17-18'!$A$3:$A$465,'Combined Stats - Formula'!$A248,'Rodda Stats to 17-18'!M$3:M$465)</f>
        <v>0</v>
      </c>
      <c r="N248">
        <f>SUMIF('Rodda Stats to 17-18'!$A$3:$A$465,'Combined Stats - Formula'!$A248,'Rodda Stats to 17-18'!N$3:N$465)</f>
        <v>0</v>
      </c>
      <c r="O248">
        <f>SUMIF('Rodda Stats to 17-18'!$A$3:$A$465,'Combined Stats - Formula'!$A248,'Rodda Stats to 17-18'!O$3:O$465)</f>
        <v>0</v>
      </c>
      <c r="P248" t="str">
        <f t="shared" si="17"/>
        <v/>
      </c>
      <c r="Q248">
        <f t="shared" si="14"/>
        <v>0</v>
      </c>
      <c r="R248">
        <f t="shared" si="15"/>
        <v>0</v>
      </c>
      <c r="S248" s="23">
        <f>SUMIF('Rodda Stats to 17-18'!$A$3:$A$465,'Combined Stats - Formula'!$A248,'Rodda Stats to 17-18'!S$3:S$465)</f>
        <v>0</v>
      </c>
      <c r="T248">
        <f>SUMIF('Rodda Stats to 17-18'!$A$3:$A$465,'Combined Stats - Formula'!$A248,'Rodda Stats to 17-18'!T$3:T$465)</f>
        <v>1</v>
      </c>
      <c r="U248">
        <f>SUMIF('Rodda Stats to 17-18'!$A$3:$A$465,'Combined Stats - Formula'!$A248,'Rodda Stats to 17-18'!U$3:U$465)</f>
        <v>0</v>
      </c>
      <c r="V248">
        <f>SUMIF('Rodda Stats to 17-18'!$A$3:$A$465,'Combined Stats - Formula'!$A248,'Rodda Stats to 17-18'!V$3:V$465)</f>
        <v>0</v>
      </c>
    </row>
    <row r="249" spans="1:22" x14ac:dyDescent="0.25">
      <c r="A249" s="20" t="s">
        <v>787</v>
      </c>
      <c r="B249">
        <f>SUMIF('Rodda Stats to 17-18'!$A$3:$A$465,'Combined Stats - Formula'!$A249,'Rodda Stats to 17-18'!B$3:B$465)</f>
        <v>0</v>
      </c>
      <c r="C249">
        <f>SUMIF('Rodda Stats to 17-18'!$A$3:$A$465,'Combined Stats - Formula'!$A249,'Rodda Stats to 17-18'!C$3:C$465)</f>
        <v>1</v>
      </c>
      <c r="D249">
        <f>SUMIF('Rodda Stats to 17-18'!$A$3:$A$465,'Combined Stats - Formula'!$A249,'Rodda Stats to 17-18'!D$3:D$465)</f>
        <v>1</v>
      </c>
      <c r="E249">
        <f>SUMIF('Rodda Stats to 17-18'!$A$3:$A$465,'Combined Stats - Formula'!$A249,'Rodda Stats to 17-18'!E$3:E$465)</f>
        <v>8</v>
      </c>
      <c r="F249">
        <f>SUMIF('Rodda Stats to 17-18'!$A$3:$A$465,'Combined Stats - Formula'!$A249,'Rodda Stats to 17-18'!F$3:F$465)</f>
        <v>1</v>
      </c>
      <c r="G249">
        <f>SUMIF('Rodda Stats to 17-18'!$A$3:$A$465,'Combined Stats - Formula'!$A249,'Rodda Stats to 17-18'!G$3:G$465)</f>
        <v>0</v>
      </c>
      <c r="H249">
        <f>SUMIF('Rodda Stats to 17-18'!$A$3:$A$465,'Combined Stats - Formula'!$A249,'Rodda Stats to 17-18'!H$3:H$465)</f>
        <v>0</v>
      </c>
      <c r="I249" s="23">
        <f>SUMIF('Rodda Stats to 17-18'!$A$3:$A$465,'Combined Stats - Formula'!$A249,'Rodda Stats to 17-18'!I$3:I$465)</f>
        <v>8.1</v>
      </c>
      <c r="J249" t="e">
        <f t="shared" si="12"/>
        <v>#DIV/0!</v>
      </c>
      <c r="K249">
        <f>SUMIF('Rodda Stats to 17-18'!$A$3:$A$465,'Combined Stats - Formula'!$A249,'Rodda Stats to 17-18'!K$3:K$465)</f>
        <v>0</v>
      </c>
      <c r="L249">
        <f>SUMIF('Rodda Stats to 17-18'!$A$3:$A$465,'Combined Stats - Formula'!$A249,'Rodda Stats to 17-18'!L$3:L$465)</f>
        <v>0</v>
      </c>
      <c r="M249">
        <f>SUMIF('Rodda Stats to 17-18'!$A$3:$A$465,'Combined Stats - Formula'!$A249,'Rodda Stats to 17-18'!M$3:M$465)</f>
        <v>0</v>
      </c>
      <c r="N249">
        <f>SUMIF('Rodda Stats to 17-18'!$A$3:$A$465,'Combined Stats - Formula'!$A249,'Rodda Stats to 17-18'!N$3:N$465)</f>
        <v>0</v>
      </c>
      <c r="O249">
        <f>SUMIF('Rodda Stats to 17-18'!$A$3:$A$465,'Combined Stats - Formula'!$A249,'Rodda Stats to 17-18'!O$3:O$465)</f>
        <v>0</v>
      </c>
      <c r="P249" t="str">
        <f t="shared" si="17"/>
        <v/>
      </c>
      <c r="Q249">
        <f t="shared" si="14"/>
        <v>0</v>
      </c>
      <c r="R249">
        <f t="shared" si="15"/>
        <v>0</v>
      </c>
      <c r="S249" s="23">
        <f>SUMIF('Rodda Stats to 17-18'!$A$3:$A$465,'Combined Stats - Formula'!$A249,'Rodda Stats to 17-18'!S$3:S$465)</f>
        <v>0</v>
      </c>
      <c r="T249">
        <f>SUMIF('Rodda Stats to 17-18'!$A$3:$A$465,'Combined Stats - Formula'!$A249,'Rodda Stats to 17-18'!T$3:T$465)</f>
        <v>5</v>
      </c>
      <c r="U249">
        <f>SUMIF('Rodda Stats to 17-18'!$A$3:$A$465,'Combined Stats - Formula'!$A249,'Rodda Stats to 17-18'!U$3:U$465)</f>
        <v>0</v>
      </c>
      <c r="V249">
        <f>SUMIF('Rodda Stats to 17-18'!$A$3:$A$465,'Combined Stats - Formula'!$A249,'Rodda Stats to 17-18'!V$3:V$465)</f>
        <v>0</v>
      </c>
    </row>
    <row r="250" spans="1:22" x14ac:dyDescent="0.25">
      <c r="A250" s="20" t="s">
        <v>788</v>
      </c>
      <c r="B250">
        <f>SUMIF('Rodda Stats to 17-18'!$A$3:$A$465,'Combined Stats - Formula'!$A250,'Rodda Stats to 17-18'!B$3:B$465)</f>
        <v>0</v>
      </c>
      <c r="C250">
        <f>SUMIF('Rodda Stats to 17-18'!$A$3:$A$465,'Combined Stats - Formula'!$A250,'Rodda Stats to 17-18'!C$3:C$465)</f>
        <v>6</v>
      </c>
      <c r="D250">
        <f>SUMIF('Rodda Stats to 17-18'!$A$3:$A$465,'Combined Stats - Formula'!$A250,'Rodda Stats to 17-18'!D$3:D$465)</f>
        <v>4</v>
      </c>
      <c r="E250">
        <f>SUMIF('Rodda Stats to 17-18'!$A$3:$A$465,'Combined Stats - Formula'!$A250,'Rodda Stats to 17-18'!E$3:E$465)</f>
        <v>32</v>
      </c>
      <c r="F250">
        <f>SUMIF('Rodda Stats to 17-18'!$A$3:$A$465,'Combined Stats - Formula'!$A250,'Rodda Stats to 17-18'!F$3:F$465)</f>
        <v>1</v>
      </c>
      <c r="G250">
        <f>SUMIF('Rodda Stats to 17-18'!$A$3:$A$465,'Combined Stats - Formula'!$A250,'Rodda Stats to 17-18'!G$3:G$465)</f>
        <v>0</v>
      </c>
      <c r="H250">
        <f>SUMIF('Rodda Stats to 17-18'!$A$3:$A$465,'Combined Stats - Formula'!$A250,'Rodda Stats to 17-18'!H$3:H$465)</f>
        <v>0</v>
      </c>
      <c r="I250" s="23">
        <f>SUMIF('Rodda Stats to 17-18'!$A$3:$A$465,'Combined Stats - Formula'!$A250,'Rodda Stats to 17-18'!I$3:I$465)</f>
        <v>16</v>
      </c>
      <c r="J250">
        <f t="shared" si="12"/>
        <v>10.67</v>
      </c>
      <c r="K250">
        <f>SUMIF('Rodda Stats to 17-18'!$A$3:$A$465,'Combined Stats - Formula'!$A250,'Rodda Stats to 17-18'!K$3:K$465)</f>
        <v>0</v>
      </c>
      <c r="L250">
        <f>SUMIF('Rodda Stats to 17-18'!$A$3:$A$465,'Combined Stats - Formula'!$A250,'Rodda Stats to 17-18'!L$3:L$465)</f>
        <v>10</v>
      </c>
      <c r="M250">
        <f>SUMIF('Rodda Stats to 17-18'!$A$3:$A$465,'Combined Stats - Formula'!$A250,'Rodda Stats to 17-18'!M$3:M$465)</f>
        <v>229</v>
      </c>
      <c r="N250">
        <f>SUMIF('Rodda Stats to 17-18'!$A$3:$A$465,'Combined Stats - Formula'!$A250,'Rodda Stats to 17-18'!N$3:N$465)</f>
        <v>0</v>
      </c>
      <c r="O250">
        <f>SUMIF('Rodda Stats to 17-18'!$A$3:$A$465,'Combined Stats - Formula'!$A250,'Rodda Stats to 17-18'!O$3:O$465)</f>
        <v>0</v>
      </c>
      <c r="P250">
        <f t="shared" si="17"/>
        <v>22.9</v>
      </c>
      <c r="Q250">
        <f t="shared" si="14"/>
        <v>0</v>
      </c>
      <c r="R250">
        <f t="shared" si="15"/>
        <v>0</v>
      </c>
      <c r="S250" s="23">
        <f>SUMIF('Rodda Stats to 17-18'!$A$3:$A$465,'Combined Stats - Formula'!$A250,'Rodda Stats to 17-18'!S$3:S$465)</f>
        <v>0</v>
      </c>
      <c r="T250">
        <f>SUMIF('Rodda Stats to 17-18'!$A$3:$A$465,'Combined Stats - Formula'!$A250,'Rodda Stats to 17-18'!T$3:T$465)</f>
        <v>1</v>
      </c>
      <c r="U250">
        <f>SUMIF('Rodda Stats to 17-18'!$A$3:$A$465,'Combined Stats - Formula'!$A250,'Rodda Stats to 17-18'!U$3:U$465)</f>
        <v>0</v>
      </c>
      <c r="V250">
        <f>SUMIF('Rodda Stats to 17-18'!$A$3:$A$465,'Combined Stats - Formula'!$A250,'Rodda Stats to 17-18'!V$3:V$465)</f>
        <v>0</v>
      </c>
    </row>
    <row r="251" spans="1:22" x14ac:dyDescent="0.25">
      <c r="A251" s="20" t="s">
        <v>789</v>
      </c>
      <c r="B251">
        <f>SUMIF('Rodda Stats to 17-18'!$A$3:$A$465,'Combined Stats - Formula'!$A251,'Rodda Stats to 17-18'!B$3:B$465)</f>
        <v>0</v>
      </c>
      <c r="C251">
        <f>SUMIF('Rodda Stats to 17-18'!$A$3:$A$465,'Combined Stats - Formula'!$A251,'Rodda Stats to 17-18'!C$3:C$465)</f>
        <v>1</v>
      </c>
      <c r="D251">
        <f>SUMIF('Rodda Stats to 17-18'!$A$3:$A$465,'Combined Stats - Formula'!$A251,'Rodda Stats to 17-18'!D$3:D$465)</f>
        <v>2</v>
      </c>
      <c r="E251">
        <f>SUMIF('Rodda Stats to 17-18'!$A$3:$A$465,'Combined Stats - Formula'!$A251,'Rodda Stats to 17-18'!E$3:E$465)</f>
        <v>1</v>
      </c>
      <c r="F251">
        <f>SUMIF('Rodda Stats to 17-18'!$A$3:$A$465,'Combined Stats - Formula'!$A251,'Rodda Stats to 17-18'!F$3:F$465)</f>
        <v>1</v>
      </c>
      <c r="G251">
        <f>SUMIF('Rodda Stats to 17-18'!$A$3:$A$465,'Combined Stats - Formula'!$A251,'Rodda Stats to 17-18'!G$3:G$465)</f>
        <v>0</v>
      </c>
      <c r="H251">
        <f>SUMIF('Rodda Stats to 17-18'!$A$3:$A$465,'Combined Stats - Formula'!$A251,'Rodda Stats to 17-18'!H$3:H$465)</f>
        <v>0</v>
      </c>
      <c r="I251" s="23">
        <f>SUMIF('Rodda Stats to 17-18'!$A$3:$A$465,'Combined Stats - Formula'!$A251,'Rodda Stats to 17-18'!I$3:I$465)</f>
        <v>1.1000000000000001</v>
      </c>
      <c r="J251">
        <f t="shared" si="12"/>
        <v>1</v>
      </c>
      <c r="K251">
        <f>SUMIF('Rodda Stats to 17-18'!$A$3:$A$465,'Combined Stats - Formula'!$A251,'Rodda Stats to 17-18'!K$3:K$465)</f>
        <v>0</v>
      </c>
      <c r="L251">
        <f>SUMIF('Rodda Stats to 17-18'!$A$3:$A$465,'Combined Stats - Formula'!$A251,'Rodda Stats to 17-18'!L$3:L$465)</f>
        <v>0</v>
      </c>
      <c r="M251">
        <f>SUMIF('Rodda Stats to 17-18'!$A$3:$A$465,'Combined Stats - Formula'!$A251,'Rodda Stats to 17-18'!M$3:M$465)</f>
        <v>0</v>
      </c>
      <c r="N251">
        <f>SUMIF('Rodda Stats to 17-18'!$A$3:$A$465,'Combined Stats - Formula'!$A251,'Rodda Stats to 17-18'!N$3:N$465)</f>
        <v>0</v>
      </c>
      <c r="O251">
        <f>SUMIF('Rodda Stats to 17-18'!$A$3:$A$465,'Combined Stats - Formula'!$A251,'Rodda Stats to 17-18'!O$3:O$465)</f>
        <v>0</v>
      </c>
      <c r="P251" t="str">
        <f t="shared" si="17"/>
        <v/>
      </c>
      <c r="Q251">
        <f t="shared" si="14"/>
        <v>0</v>
      </c>
      <c r="R251">
        <f t="shared" si="15"/>
        <v>0</v>
      </c>
      <c r="S251" s="23">
        <f>SUMIF('Rodda Stats to 17-18'!$A$3:$A$465,'Combined Stats - Formula'!$A251,'Rodda Stats to 17-18'!S$3:S$465)</f>
        <v>0</v>
      </c>
      <c r="T251">
        <f>SUMIF('Rodda Stats to 17-18'!$A$3:$A$465,'Combined Stats - Formula'!$A251,'Rodda Stats to 17-18'!T$3:T$465)</f>
        <v>0</v>
      </c>
      <c r="U251">
        <f>SUMIF('Rodda Stats to 17-18'!$A$3:$A$465,'Combined Stats - Formula'!$A251,'Rodda Stats to 17-18'!U$3:U$465)</f>
        <v>0</v>
      </c>
      <c r="V251">
        <f>SUMIF('Rodda Stats to 17-18'!$A$3:$A$465,'Combined Stats - Formula'!$A251,'Rodda Stats to 17-18'!V$3:V$465)</f>
        <v>0</v>
      </c>
    </row>
    <row r="252" spans="1:22" x14ac:dyDescent="0.25">
      <c r="A252" s="20" t="s">
        <v>790</v>
      </c>
      <c r="B252">
        <f>SUMIF('Rodda Stats to 17-18'!$A$3:$A$465,'Combined Stats - Formula'!$A252,'Rodda Stats to 17-18'!B$3:B$465)</f>
        <v>0</v>
      </c>
      <c r="C252">
        <f>SUMIF('Rodda Stats to 17-18'!$A$3:$A$465,'Combined Stats - Formula'!$A252,'Rodda Stats to 17-18'!C$3:C$465)</f>
        <v>10</v>
      </c>
      <c r="D252">
        <f>SUMIF('Rodda Stats to 17-18'!$A$3:$A$465,'Combined Stats - Formula'!$A252,'Rodda Stats to 17-18'!D$3:D$465)</f>
        <v>14</v>
      </c>
      <c r="E252">
        <f>SUMIF('Rodda Stats to 17-18'!$A$3:$A$465,'Combined Stats - Formula'!$A252,'Rodda Stats to 17-18'!E$3:E$465)</f>
        <v>75</v>
      </c>
      <c r="F252">
        <f>SUMIF('Rodda Stats to 17-18'!$A$3:$A$465,'Combined Stats - Formula'!$A252,'Rodda Stats to 17-18'!F$3:F$465)</f>
        <v>1</v>
      </c>
      <c r="G252">
        <f>SUMIF('Rodda Stats to 17-18'!$A$3:$A$465,'Combined Stats - Formula'!$A252,'Rodda Stats to 17-18'!G$3:G$465)</f>
        <v>0</v>
      </c>
      <c r="H252">
        <f>SUMIF('Rodda Stats to 17-18'!$A$3:$A$465,'Combined Stats - Formula'!$A252,'Rodda Stats to 17-18'!H$3:H$465)</f>
        <v>0</v>
      </c>
      <c r="I252" s="23">
        <f>SUMIF('Rodda Stats to 17-18'!$A$3:$A$465,'Combined Stats - Formula'!$A252,'Rodda Stats to 17-18'!I$3:I$465)</f>
        <v>19</v>
      </c>
      <c r="J252">
        <f t="shared" si="12"/>
        <v>5.77</v>
      </c>
      <c r="K252">
        <f>SUMIF('Rodda Stats to 17-18'!$A$3:$A$465,'Combined Stats - Formula'!$A252,'Rodda Stats to 17-18'!K$3:K$465)</f>
        <v>0</v>
      </c>
      <c r="L252">
        <f>SUMIF('Rodda Stats to 17-18'!$A$3:$A$465,'Combined Stats - Formula'!$A252,'Rodda Stats to 17-18'!L$3:L$465)</f>
        <v>2</v>
      </c>
      <c r="M252">
        <f>SUMIF('Rodda Stats to 17-18'!$A$3:$A$465,'Combined Stats - Formula'!$A252,'Rodda Stats to 17-18'!M$3:M$465)</f>
        <v>62</v>
      </c>
      <c r="N252">
        <f>SUMIF('Rodda Stats to 17-18'!$A$3:$A$465,'Combined Stats - Formula'!$A252,'Rodda Stats to 17-18'!N$3:N$465)</f>
        <v>0</v>
      </c>
      <c r="O252">
        <f>SUMIF('Rodda Stats to 17-18'!$A$3:$A$465,'Combined Stats - Formula'!$A252,'Rodda Stats to 17-18'!O$3:O$465)</f>
        <v>0</v>
      </c>
      <c r="P252">
        <f t="shared" si="17"/>
        <v>31</v>
      </c>
      <c r="Q252">
        <f t="shared" si="14"/>
        <v>0</v>
      </c>
      <c r="R252">
        <f t="shared" si="15"/>
        <v>0</v>
      </c>
      <c r="S252" s="23">
        <f>SUMIF('Rodda Stats to 17-18'!$A$3:$A$465,'Combined Stats - Formula'!$A252,'Rodda Stats to 17-18'!S$3:S$465)</f>
        <v>0</v>
      </c>
      <c r="T252">
        <f>SUMIF('Rodda Stats to 17-18'!$A$3:$A$465,'Combined Stats - Formula'!$A252,'Rodda Stats to 17-18'!T$3:T$465)</f>
        <v>2</v>
      </c>
      <c r="U252">
        <f>SUMIF('Rodda Stats to 17-18'!$A$3:$A$465,'Combined Stats - Formula'!$A252,'Rodda Stats to 17-18'!U$3:U$465)</f>
        <v>0</v>
      </c>
      <c r="V252">
        <f>SUMIF('Rodda Stats to 17-18'!$A$3:$A$465,'Combined Stats - Formula'!$A252,'Rodda Stats to 17-18'!V$3:V$465)</f>
        <v>0</v>
      </c>
    </row>
    <row r="253" spans="1:22" x14ac:dyDescent="0.25">
      <c r="A253" s="20" t="s">
        <v>791</v>
      </c>
      <c r="B253">
        <f>SUMIF('Rodda Stats to 17-18'!$A$3:$A$465,'Combined Stats - Formula'!$A253,'Rodda Stats to 17-18'!B$3:B$465)</f>
        <v>0</v>
      </c>
      <c r="C253">
        <f>SUMIF('Rodda Stats to 17-18'!$A$3:$A$465,'Combined Stats - Formula'!$A253,'Rodda Stats to 17-18'!C$3:C$465)</f>
        <v>12</v>
      </c>
      <c r="D253">
        <f>SUMIF('Rodda Stats to 17-18'!$A$3:$A$465,'Combined Stats - Formula'!$A253,'Rodda Stats to 17-18'!D$3:D$465)</f>
        <v>12</v>
      </c>
      <c r="E253">
        <f>SUMIF('Rodda Stats to 17-18'!$A$3:$A$465,'Combined Stats - Formula'!$A253,'Rodda Stats to 17-18'!E$3:E$465)</f>
        <v>79</v>
      </c>
      <c r="F253">
        <f>SUMIF('Rodda Stats to 17-18'!$A$3:$A$465,'Combined Stats - Formula'!$A253,'Rodda Stats to 17-18'!F$3:F$465)</f>
        <v>0</v>
      </c>
      <c r="G253">
        <f>SUMIF('Rodda Stats to 17-18'!$A$3:$A$465,'Combined Stats - Formula'!$A253,'Rodda Stats to 17-18'!G$3:G$465)</f>
        <v>0</v>
      </c>
      <c r="H253">
        <f>SUMIF('Rodda Stats to 17-18'!$A$3:$A$465,'Combined Stats - Formula'!$A253,'Rodda Stats to 17-18'!H$3:H$465)</f>
        <v>0</v>
      </c>
      <c r="I253" s="23">
        <f>SUMIF('Rodda Stats to 17-18'!$A$3:$A$465,'Combined Stats - Formula'!$A253,'Rodda Stats to 17-18'!I$3:I$465)</f>
        <v>16</v>
      </c>
      <c r="J253">
        <f t="shared" si="12"/>
        <v>6.58</v>
      </c>
      <c r="K253">
        <f>SUMIF('Rodda Stats to 17-18'!$A$3:$A$465,'Combined Stats - Formula'!$A253,'Rodda Stats to 17-18'!K$3:K$465)</f>
        <v>0</v>
      </c>
      <c r="L253">
        <f>SUMIF('Rodda Stats to 17-18'!$A$3:$A$465,'Combined Stats - Formula'!$A253,'Rodda Stats to 17-18'!L$3:L$465)</f>
        <v>2</v>
      </c>
      <c r="M253">
        <f>SUMIF('Rodda Stats to 17-18'!$A$3:$A$465,'Combined Stats - Formula'!$A253,'Rodda Stats to 17-18'!M$3:M$465)</f>
        <v>136</v>
      </c>
      <c r="N253">
        <f>SUMIF('Rodda Stats to 17-18'!$A$3:$A$465,'Combined Stats - Formula'!$A253,'Rodda Stats to 17-18'!N$3:N$465)</f>
        <v>0</v>
      </c>
      <c r="O253">
        <f>SUMIF('Rodda Stats to 17-18'!$A$3:$A$465,'Combined Stats - Formula'!$A253,'Rodda Stats to 17-18'!O$3:O$465)</f>
        <v>0</v>
      </c>
      <c r="P253">
        <f t="shared" si="17"/>
        <v>68</v>
      </c>
      <c r="Q253">
        <f t="shared" si="14"/>
        <v>0</v>
      </c>
      <c r="R253">
        <f t="shared" si="15"/>
        <v>0</v>
      </c>
      <c r="S253" s="23">
        <f>SUMIF('Rodda Stats to 17-18'!$A$3:$A$465,'Combined Stats - Formula'!$A253,'Rodda Stats to 17-18'!S$3:S$465)</f>
        <v>0</v>
      </c>
      <c r="T253">
        <f>SUMIF('Rodda Stats to 17-18'!$A$3:$A$465,'Combined Stats - Formula'!$A253,'Rodda Stats to 17-18'!T$3:T$465)</f>
        <v>1</v>
      </c>
      <c r="U253">
        <f>SUMIF('Rodda Stats to 17-18'!$A$3:$A$465,'Combined Stats - Formula'!$A253,'Rodda Stats to 17-18'!U$3:U$465)</f>
        <v>0</v>
      </c>
      <c r="V253">
        <f>SUMIF('Rodda Stats to 17-18'!$A$3:$A$465,'Combined Stats - Formula'!$A253,'Rodda Stats to 17-18'!V$3:V$465)</f>
        <v>0</v>
      </c>
    </row>
    <row r="254" spans="1:22" x14ac:dyDescent="0.25">
      <c r="A254" s="20" t="s">
        <v>792</v>
      </c>
      <c r="B254">
        <f>SUMIF('Rodda Stats to 17-18'!$A$3:$A$465,'Combined Stats - Formula'!$A254,'Rodda Stats to 17-18'!B$3:B$465)</f>
        <v>0</v>
      </c>
      <c r="C254">
        <f>SUMIF('Rodda Stats to 17-18'!$A$3:$A$465,'Combined Stats - Formula'!$A254,'Rodda Stats to 17-18'!C$3:C$465)</f>
        <v>58</v>
      </c>
      <c r="D254">
        <f>SUMIF('Rodda Stats to 17-18'!$A$3:$A$465,'Combined Stats - Formula'!$A254,'Rodda Stats to 17-18'!D$3:D$465)</f>
        <v>65</v>
      </c>
      <c r="E254">
        <f>SUMIF('Rodda Stats to 17-18'!$A$3:$A$465,'Combined Stats - Formula'!$A254,'Rodda Stats to 17-18'!E$3:E$465)</f>
        <v>1039</v>
      </c>
      <c r="F254">
        <f>SUMIF('Rodda Stats to 17-18'!$A$3:$A$465,'Combined Stats - Formula'!$A254,'Rodda Stats to 17-18'!F$3:F$465)</f>
        <v>11</v>
      </c>
      <c r="G254">
        <f>SUMIF('Rodda Stats to 17-18'!$A$3:$A$465,'Combined Stats - Formula'!$A254,'Rodda Stats to 17-18'!G$3:G$465)</f>
        <v>2</v>
      </c>
      <c r="H254">
        <f>SUMIF('Rodda Stats to 17-18'!$A$3:$A$465,'Combined Stats - Formula'!$A254,'Rodda Stats to 17-18'!H$3:H$465)</f>
        <v>0</v>
      </c>
      <c r="I254" s="23">
        <f>SUMIF('Rodda Stats to 17-18'!$A$3:$A$465,'Combined Stats - Formula'!$A254,'Rodda Stats to 17-18'!I$3:I$465)</f>
        <v>71</v>
      </c>
      <c r="J254">
        <f t="shared" si="12"/>
        <v>19.239999999999998</v>
      </c>
      <c r="K254">
        <f>SUMIF('Rodda Stats to 17-18'!$A$3:$A$465,'Combined Stats - Formula'!$A254,'Rodda Stats to 17-18'!K$3:K$465)</f>
        <v>0</v>
      </c>
      <c r="L254">
        <f>SUMIF('Rodda Stats to 17-18'!$A$3:$A$465,'Combined Stats - Formula'!$A254,'Rodda Stats to 17-18'!L$3:L$465)</f>
        <v>40</v>
      </c>
      <c r="M254">
        <f>SUMIF('Rodda Stats to 17-18'!$A$3:$A$465,'Combined Stats - Formula'!$A254,'Rodda Stats to 17-18'!M$3:M$465)</f>
        <v>517</v>
      </c>
      <c r="N254">
        <f>SUMIF('Rodda Stats to 17-18'!$A$3:$A$465,'Combined Stats - Formula'!$A254,'Rodda Stats to 17-18'!N$3:N$465)</f>
        <v>0</v>
      </c>
      <c r="O254">
        <f>SUMIF('Rodda Stats to 17-18'!$A$3:$A$465,'Combined Stats - Formula'!$A254,'Rodda Stats to 17-18'!O$3:O$465)</f>
        <v>0</v>
      </c>
      <c r="P254">
        <f t="shared" si="17"/>
        <v>12.93</v>
      </c>
      <c r="Q254">
        <f t="shared" si="14"/>
        <v>0</v>
      </c>
      <c r="R254">
        <f t="shared" si="15"/>
        <v>0</v>
      </c>
      <c r="S254" s="23">
        <f>SUMIF('Rodda Stats to 17-18'!$A$3:$A$465,'Combined Stats - Formula'!$A254,'Rodda Stats to 17-18'!S$3:S$465)</f>
        <v>0</v>
      </c>
      <c r="T254">
        <f>SUMIF('Rodda Stats to 17-18'!$A$3:$A$465,'Combined Stats - Formula'!$A254,'Rodda Stats to 17-18'!T$3:T$465)</f>
        <v>19</v>
      </c>
      <c r="U254">
        <f>SUMIF('Rodda Stats to 17-18'!$A$3:$A$465,'Combined Stats - Formula'!$A254,'Rodda Stats to 17-18'!U$3:U$465)</f>
        <v>0</v>
      </c>
      <c r="V254">
        <f>SUMIF('Rodda Stats to 17-18'!$A$3:$A$465,'Combined Stats - Formula'!$A254,'Rodda Stats to 17-18'!V$3:V$465)</f>
        <v>0</v>
      </c>
    </row>
    <row r="255" spans="1:22" x14ac:dyDescent="0.25">
      <c r="A255" s="20" t="s">
        <v>793</v>
      </c>
      <c r="B255">
        <f>SUMIF('Rodda Stats to 17-18'!$A$3:$A$465,'Combined Stats - Formula'!$A255,'Rodda Stats to 17-18'!B$3:B$465)</f>
        <v>0</v>
      </c>
      <c r="C255">
        <f>SUMIF('Rodda Stats to 17-18'!$A$3:$A$465,'Combined Stats - Formula'!$A255,'Rodda Stats to 17-18'!C$3:C$465)</f>
        <v>49</v>
      </c>
      <c r="D255">
        <f>SUMIF('Rodda Stats to 17-18'!$A$3:$A$465,'Combined Stats - Formula'!$A255,'Rodda Stats to 17-18'!D$3:D$465)</f>
        <v>53</v>
      </c>
      <c r="E255">
        <f>SUMIF('Rodda Stats to 17-18'!$A$3:$A$465,'Combined Stats - Formula'!$A255,'Rodda Stats to 17-18'!E$3:E$465)</f>
        <v>525</v>
      </c>
      <c r="F255">
        <f>SUMIF('Rodda Stats to 17-18'!$A$3:$A$465,'Combined Stats - Formula'!$A255,'Rodda Stats to 17-18'!F$3:F$465)</f>
        <v>4</v>
      </c>
      <c r="G255">
        <f>SUMIF('Rodda Stats to 17-18'!$A$3:$A$465,'Combined Stats - Formula'!$A255,'Rodda Stats to 17-18'!G$3:G$465)</f>
        <v>1</v>
      </c>
      <c r="H255">
        <f>SUMIF('Rodda Stats to 17-18'!$A$3:$A$465,'Combined Stats - Formula'!$A255,'Rodda Stats to 17-18'!H$3:H$465)</f>
        <v>0</v>
      </c>
      <c r="I255" s="23">
        <f>SUMIF('Rodda Stats to 17-18'!$A$3:$A$465,'Combined Stats - Formula'!$A255,'Rodda Stats to 17-18'!I$3:I$465)</f>
        <v>53</v>
      </c>
      <c r="J255">
        <f t="shared" si="12"/>
        <v>10.71</v>
      </c>
      <c r="K255">
        <f>SUMIF('Rodda Stats to 17-18'!$A$3:$A$465,'Combined Stats - Formula'!$A255,'Rodda Stats to 17-18'!K$3:K$465)</f>
        <v>0</v>
      </c>
      <c r="L255">
        <f>SUMIF('Rodda Stats to 17-18'!$A$3:$A$465,'Combined Stats - Formula'!$A255,'Rodda Stats to 17-18'!L$3:L$465)</f>
        <v>0</v>
      </c>
      <c r="M255">
        <f>SUMIF('Rodda Stats to 17-18'!$A$3:$A$465,'Combined Stats - Formula'!$A255,'Rodda Stats to 17-18'!M$3:M$465)</f>
        <v>58</v>
      </c>
      <c r="N255">
        <f>SUMIF('Rodda Stats to 17-18'!$A$3:$A$465,'Combined Stats - Formula'!$A255,'Rodda Stats to 17-18'!N$3:N$465)</f>
        <v>0</v>
      </c>
      <c r="O255">
        <f>SUMIF('Rodda Stats to 17-18'!$A$3:$A$465,'Combined Stats - Formula'!$A255,'Rodda Stats to 17-18'!O$3:O$465)</f>
        <v>0</v>
      </c>
      <c r="P255" t="str">
        <f t="shared" si="17"/>
        <v/>
      </c>
      <c r="Q255">
        <f t="shared" si="14"/>
        <v>0</v>
      </c>
      <c r="R255">
        <f t="shared" si="15"/>
        <v>0</v>
      </c>
      <c r="S255" s="23">
        <f>SUMIF('Rodda Stats to 17-18'!$A$3:$A$465,'Combined Stats - Formula'!$A255,'Rodda Stats to 17-18'!S$3:S$465)</f>
        <v>0</v>
      </c>
      <c r="T255">
        <f>SUMIF('Rodda Stats to 17-18'!$A$3:$A$465,'Combined Stats - Formula'!$A255,'Rodda Stats to 17-18'!T$3:T$465)</f>
        <v>34</v>
      </c>
      <c r="U255">
        <f>SUMIF('Rodda Stats to 17-18'!$A$3:$A$465,'Combined Stats - Formula'!$A255,'Rodda Stats to 17-18'!U$3:U$465)</f>
        <v>0</v>
      </c>
      <c r="V255">
        <f>SUMIF('Rodda Stats to 17-18'!$A$3:$A$465,'Combined Stats - Formula'!$A255,'Rodda Stats to 17-18'!V$3:V$465)</f>
        <v>4</v>
      </c>
    </row>
    <row r="256" spans="1:22" x14ac:dyDescent="0.25">
      <c r="A256" s="20" t="s">
        <v>794</v>
      </c>
      <c r="B256">
        <f>SUMIF('Rodda Stats to 17-18'!$A$3:$A$465,'Combined Stats - Formula'!$A256,'Rodda Stats to 17-18'!B$3:B$465)</f>
        <v>0</v>
      </c>
      <c r="C256">
        <f>SUMIF('Rodda Stats to 17-18'!$A$3:$A$465,'Combined Stats - Formula'!$A256,'Rodda Stats to 17-18'!C$3:C$465)</f>
        <v>5</v>
      </c>
      <c r="D256">
        <f>SUMIF('Rodda Stats to 17-18'!$A$3:$A$465,'Combined Stats - Formula'!$A256,'Rodda Stats to 17-18'!D$3:D$465)</f>
        <v>6</v>
      </c>
      <c r="E256">
        <f>SUMIF('Rodda Stats to 17-18'!$A$3:$A$465,'Combined Stats - Formula'!$A256,'Rodda Stats to 17-18'!E$3:E$465)</f>
        <v>36</v>
      </c>
      <c r="F256">
        <f>SUMIF('Rodda Stats to 17-18'!$A$3:$A$465,'Combined Stats - Formula'!$A256,'Rodda Stats to 17-18'!F$3:F$465)</f>
        <v>3</v>
      </c>
      <c r="G256">
        <f>SUMIF('Rodda Stats to 17-18'!$A$3:$A$465,'Combined Stats - Formula'!$A256,'Rodda Stats to 17-18'!G$3:G$465)</f>
        <v>0</v>
      </c>
      <c r="H256">
        <f>SUMIF('Rodda Stats to 17-18'!$A$3:$A$465,'Combined Stats - Formula'!$A256,'Rodda Stats to 17-18'!H$3:H$465)</f>
        <v>0</v>
      </c>
      <c r="I256" s="23">
        <f>SUMIF('Rodda Stats to 17-18'!$A$3:$A$465,'Combined Stats - Formula'!$A256,'Rodda Stats to 17-18'!I$3:I$465)</f>
        <v>11</v>
      </c>
      <c r="J256">
        <f t="shared" si="12"/>
        <v>12</v>
      </c>
      <c r="K256">
        <f>SUMIF('Rodda Stats to 17-18'!$A$3:$A$465,'Combined Stats - Formula'!$A256,'Rodda Stats to 17-18'!K$3:K$465)</f>
        <v>0</v>
      </c>
      <c r="L256">
        <f>SUMIF('Rodda Stats to 17-18'!$A$3:$A$465,'Combined Stats - Formula'!$A256,'Rodda Stats to 17-18'!L$3:L$465)</f>
        <v>1</v>
      </c>
      <c r="M256">
        <f>SUMIF('Rodda Stats to 17-18'!$A$3:$A$465,'Combined Stats - Formula'!$A256,'Rodda Stats to 17-18'!M$3:M$465)</f>
        <v>74</v>
      </c>
      <c r="N256">
        <f>SUMIF('Rodda Stats to 17-18'!$A$3:$A$465,'Combined Stats - Formula'!$A256,'Rodda Stats to 17-18'!N$3:N$465)</f>
        <v>0</v>
      </c>
      <c r="O256">
        <f>SUMIF('Rodda Stats to 17-18'!$A$3:$A$465,'Combined Stats - Formula'!$A256,'Rodda Stats to 17-18'!O$3:O$465)</f>
        <v>0</v>
      </c>
      <c r="P256">
        <f t="shared" si="17"/>
        <v>74</v>
      </c>
      <c r="Q256">
        <f t="shared" si="14"/>
        <v>0</v>
      </c>
      <c r="R256">
        <f t="shared" si="15"/>
        <v>0</v>
      </c>
      <c r="S256" s="23">
        <f>SUMIF('Rodda Stats to 17-18'!$A$3:$A$465,'Combined Stats - Formula'!$A256,'Rodda Stats to 17-18'!S$3:S$465)</f>
        <v>0</v>
      </c>
      <c r="T256">
        <f>SUMIF('Rodda Stats to 17-18'!$A$3:$A$465,'Combined Stats - Formula'!$A256,'Rodda Stats to 17-18'!T$3:T$465)</f>
        <v>0</v>
      </c>
      <c r="U256">
        <f>SUMIF('Rodda Stats to 17-18'!$A$3:$A$465,'Combined Stats - Formula'!$A256,'Rodda Stats to 17-18'!U$3:U$465)</f>
        <v>0</v>
      </c>
      <c r="V256">
        <f>SUMIF('Rodda Stats to 17-18'!$A$3:$A$465,'Combined Stats - Formula'!$A256,'Rodda Stats to 17-18'!V$3:V$465)</f>
        <v>0</v>
      </c>
    </row>
    <row r="257" spans="1:22" x14ac:dyDescent="0.25">
      <c r="A257" s="20" t="s">
        <v>795</v>
      </c>
      <c r="B257">
        <f>SUMIF('Rodda Stats to 17-18'!$A$3:$A$465,'Combined Stats - Formula'!$A257,'Rodda Stats to 17-18'!B$3:B$465)</f>
        <v>0</v>
      </c>
      <c r="C257">
        <f>SUMIF('Rodda Stats to 17-18'!$A$3:$A$465,'Combined Stats - Formula'!$A257,'Rodda Stats to 17-18'!C$3:C$465)</f>
        <v>2</v>
      </c>
      <c r="D257">
        <f>SUMIF('Rodda Stats to 17-18'!$A$3:$A$465,'Combined Stats - Formula'!$A257,'Rodda Stats to 17-18'!D$3:D$465)</f>
        <v>2</v>
      </c>
      <c r="E257">
        <f>SUMIF('Rodda Stats to 17-18'!$A$3:$A$465,'Combined Stats - Formula'!$A257,'Rodda Stats to 17-18'!E$3:E$465)</f>
        <v>6</v>
      </c>
      <c r="F257">
        <f>SUMIF('Rodda Stats to 17-18'!$A$3:$A$465,'Combined Stats - Formula'!$A257,'Rodda Stats to 17-18'!F$3:F$465)</f>
        <v>0</v>
      </c>
      <c r="G257">
        <f>SUMIF('Rodda Stats to 17-18'!$A$3:$A$465,'Combined Stats - Formula'!$A257,'Rodda Stats to 17-18'!G$3:G$465)</f>
        <v>0</v>
      </c>
      <c r="H257">
        <f>SUMIF('Rodda Stats to 17-18'!$A$3:$A$465,'Combined Stats - Formula'!$A257,'Rodda Stats to 17-18'!H$3:H$465)</f>
        <v>0</v>
      </c>
      <c r="I257" s="23">
        <f>SUMIF('Rodda Stats to 17-18'!$A$3:$A$465,'Combined Stats - Formula'!$A257,'Rodda Stats to 17-18'!I$3:I$465)</f>
        <v>4</v>
      </c>
      <c r="J257">
        <f t="shared" si="12"/>
        <v>3</v>
      </c>
      <c r="K257">
        <f>SUMIF('Rodda Stats to 17-18'!$A$3:$A$465,'Combined Stats - Formula'!$A257,'Rodda Stats to 17-18'!K$3:K$465)</f>
        <v>0</v>
      </c>
      <c r="L257">
        <f>SUMIF('Rodda Stats to 17-18'!$A$3:$A$465,'Combined Stats - Formula'!$A257,'Rodda Stats to 17-18'!L$3:L$465)</f>
        <v>0</v>
      </c>
      <c r="M257">
        <f>SUMIF('Rodda Stats to 17-18'!$A$3:$A$465,'Combined Stats - Formula'!$A257,'Rodda Stats to 17-18'!M$3:M$465)</f>
        <v>0</v>
      </c>
      <c r="N257">
        <f>SUMIF('Rodda Stats to 17-18'!$A$3:$A$465,'Combined Stats - Formula'!$A257,'Rodda Stats to 17-18'!N$3:N$465)</f>
        <v>0</v>
      </c>
      <c r="O257">
        <f>SUMIF('Rodda Stats to 17-18'!$A$3:$A$465,'Combined Stats - Formula'!$A257,'Rodda Stats to 17-18'!O$3:O$465)</f>
        <v>0</v>
      </c>
      <c r="P257" t="str">
        <f t="shared" si="17"/>
        <v/>
      </c>
      <c r="Q257">
        <f t="shared" si="14"/>
        <v>0</v>
      </c>
      <c r="R257">
        <f t="shared" si="15"/>
        <v>0</v>
      </c>
      <c r="S257" s="23">
        <f>SUMIF('Rodda Stats to 17-18'!$A$3:$A$465,'Combined Stats - Formula'!$A257,'Rodda Stats to 17-18'!S$3:S$465)</f>
        <v>0</v>
      </c>
      <c r="T257">
        <f>SUMIF('Rodda Stats to 17-18'!$A$3:$A$465,'Combined Stats - Formula'!$A257,'Rodda Stats to 17-18'!T$3:T$465)</f>
        <v>0</v>
      </c>
      <c r="U257">
        <f>SUMIF('Rodda Stats to 17-18'!$A$3:$A$465,'Combined Stats - Formula'!$A257,'Rodda Stats to 17-18'!U$3:U$465)</f>
        <v>0</v>
      </c>
      <c r="V257">
        <f>SUMIF('Rodda Stats to 17-18'!$A$3:$A$465,'Combined Stats - Formula'!$A257,'Rodda Stats to 17-18'!V$3:V$465)</f>
        <v>0</v>
      </c>
    </row>
    <row r="258" spans="1:22" x14ac:dyDescent="0.25">
      <c r="A258" s="20" t="s">
        <v>796</v>
      </c>
      <c r="B258">
        <f>SUMIF('Rodda Stats to 17-18'!$A$3:$A$465,'Combined Stats - Formula'!$A258,'Rodda Stats to 17-18'!B$3:B$465)</f>
        <v>0</v>
      </c>
      <c r="C258">
        <f>SUMIF('Rodda Stats to 17-18'!$A$3:$A$465,'Combined Stats - Formula'!$A258,'Rodda Stats to 17-18'!C$3:C$465)</f>
        <v>2</v>
      </c>
      <c r="D258">
        <f>SUMIF('Rodda Stats to 17-18'!$A$3:$A$465,'Combined Stats - Formula'!$A258,'Rodda Stats to 17-18'!D$3:D$465)</f>
        <v>1</v>
      </c>
      <c r="E258">
        <f>SUMIF('Rodda Stats to 17-18'!$A$3:$A$465,'Combined Stats - Formula'!$A258,'Rodda Stats to 17-18'!E$3:E$465)</f>
        <v>5</v>
      </c>
      <c r="F258">
        <f>SUMIF('Rodda Stats to 17-18'!$A$3:$A$465,'Combined Stats - Formula'!$A258,'Rodda Stats to 17-18'!F$3:F$465)</f>
        <v>0</v>
      </c>
      <c r="G258">
        <f>SUMIF('Rodda Stats to 17-18'!$A$3:$A$465,'Combined Stats - Formula'!$A258,'Rodda Stats to 17-18'!G$3:G$465)</f>
        <v>0</v>
      </c>
      <c r="H258">
        <f>SUMIF('Rodda Stats to 17-18'!$A$3:$A$465,'Combined Stats - Formula'!$A258,'Rodda Stats to 17-18'!H$3:H$465)</f>
        <v>0</v>
      </c>
      <c r="I258" s="23">
        <f>SUMIF('Rodda Stats to 17-18'!$A$3:$A$465,'Combined Stats - Formula'!$A258,'Rodda Stats to 17-18'!I$3:I$465)</f>
        <v>5</v>
      </c>
      <c r="J258">
        <f t="shared" si="12"/>
        <v>5</v>
      </c>
      <c r="K258">
        <f>SUMIF('Rodda Stats to 17-18'!$A$3:$A$465,'Combined Stats - Formula'!$A258,'Rodda Stats to 17-18'!K$3:K$465)</f>
        <v>0</v>
      </c>
      <c r="L258">
        <f>SUMIF('Rodda Stats to 17-18'!$A$3:$A$465,'Combined Stats - Formula'!$A258,'Rodda Stats to 17-18'!L$3:L$465)</f>
        <v>0</v>
      </c>
      <c r="M258">
        <f>SUMIF('Rodda Stats to 17-18'!$A$3:$A$465,'Combined Stats - Formula'!$A258,'Rodda Stats to 17-18'!M$3:M$465)</f>
        <v>0</v>
      </c>
      <c r="N258">
        <f>SUMIF('Rodda Stats to 17-18'!$A$3:$A$465,'Combined Stats - Formula'!$A258,'Rodda Stats to 17-18'!N$3:N$465)</f>
        <v>0</v>
      </c>
      <c r="O258">
        <f>SUMIF('Rodda Stats to 17-18'!$A$3:$A$465,'Combined Stats - Formula'!$A258,'Rodda Stats to 17-18'!O$3:O$465)</f>
        <v>0</v>
      </c>
      <c r="P258" t="str">
        <f t="shared" si="17"/>
        <v/>
      </c>
      <c r="Q258">
        <f t="shared" si="14"/>
        <v>0</v>
      </c>
      <c r="R258">
        <f t="shared" si="15"/>
        <v>0</v>
      </c>
      <c r="S258" s="23">
        <f>SUMIF('Rodda Stats to 17-18'!$A$3:$A$465,'Combined Stats - Formula'!$A258,'Rodda Stats to 17-18'!S$3:S$465)</f>
        <v>0</v>
      </c>
      <c r="T258">
        <f>SUMIF('Rodda Stats to 17-18'!$A$3:$A$465,'Combined Stats - Formula'!$A258,'Rodda Stats to 17-18'!T$3:T$465)</f>
        <v>1</v>
      </c>
      <c r="U258">
        <f>SUMIF('Rodda Stats to 17-18'!$A$3:$A$465,'Combined Stats - Formula'!$A258,'Rodda Stats to 17-18'!U$3:U$465)</f>
        <v>0</v>
      </c>
      <c r="V258">
        <f>SUMIF('Rodda Stats to 17-18'!$A$3:$A$465,'Combined Stats - Formula'!$A258,'Rodda Stats to 17-18'!V$3:V$465)</f>
        <v>0</v>
      </c>
    </row>
    <row r="259" spans="1:22" x14ac:dyDescent="0.25">
      <c r="A259" s="20" t="s">
        <v>797</v>
      </c>
      <c r="B259">
        <f>SUMIF('Rodda Stats to 17-18'!$A$3:$A$465,'Combined Stats - Formula'!$A259,'Rodda Stats to 17-18'!B$3:B$465)</f>
        <v>0</v>
      </c>
      <c r="C259">
        <f>SUMIF('Rodda Stats to 17-18'!$A$3:$A$465,'Combined Stats - Formula'!$A259,'Rodda Stats to 17-18'!C$3:C$465)</f>
        <v>2</v>
      </c>
      <c r="D259">
        <f>SUMIF('Rodda Stats to 17-18'!$A$3:$A$465,'Combined Stats - Formula'!$A259,'Rodda Stats to 17-18'!D$3:D$465)</f>
        <v>3</v>
      </c>
      <c r="E259">
        <f>SUMIF('Rodda Stats to 17-18'!$A$3:$A$465,'Combined Stats - Formula'!$A259,'Rodda Stats to 17-18'!E$3:E$465)</f>
        <v>24</v>
      </c>
      <c r="F259">
        <f>SUMIF('Rodda Stats to 17-18'!$A$3:$A$465,'Combined Stats - Formula'!$A259,'Rodda Stats to 17-18'!F$3:F$465)</f>
        <v>1</v>
      </c>
      <c r="G259">
        <f>SUMIF('Rodda Stats to 17-18'!$A$3:$A$465,'Combined Stats - Formula'!$A259,'Rodda Stats to 17-18'!G$3:G$465)</f>
        <v>0</v>
      </c>
      <c r="H259">
        <f>SUMIF('Rodda Stats to 17-18'!$A$3:$A$465,'Combined Stats - Formula'!$A259,'Rodda Stats to 17-18'!H$3:H$465)</f>
        <v>0</v>
      </c>
      <c r="I259" s="23">
        <f>SUMIF('Rodda Stats to 17-18'!$A$3:$A$465,'Combined Stats - Formula'!$A259,'Rodda Stats to 17-18'!I$3:I$465)</f>
        <v>11.1</v>
      </c>
      <c r="J259">
        <f t="shared" ref="J259:J322" si="18">ROUND(E259/(D259-F259),2)</f>
        <v>12</v>
      </c>
      <c r="K259">
        <f>SUMIF('Rodda Stats to 17-18'!$A$3:$A$465,'Combined Stats - Formula'!$A259,'Rodda Stats to 17-18'!K$3:K$465)</f>
        <v>0</v>
      </c>
      <c r="L259">
        <f>SUMIF('Rodda Stats to 17-18'!$A$3:$A$465,'Combined Stats - Formula'!$A259,'Rodda Stats to 17-18'!L$3:L$465)</f>
        <v>0</v>
      </c>
      <c r="M259">
        <f>SUMIF('Rodda Stats to 17-18'!$A$3:$A$465,'Combined Stats - Formula'!$A259,'Rodda Stats to 17-18'!M$3:M$465)</f>
        <v>0</v>
      </c>
      <c r="N259">
        <f>SUMIF('Rodda Stats to 17-18'!$A$3:$A$465,'Combined Stats - Formula'!$A259,'Rodda Stats to 17-18'!N$3:N$465)</f>
        <v>0</v>
      </c>
      <c r="O259">
        <f>SUMIF('Rodda Stats to 17-18'!$A$3:$A$465,'Combined Stats - Formula'!$A259,'Rodda Stats to 17-18'!O$3:O$465)</f>
        <v>0</v>
      </c>
      <c r="P259" t="str">
        <f t="shared" si="17"/>
        <v/>
      </c>
      <c r="Q259">
        <f t="shared" si="14"/>
        <v>0</v>
      </c>
      <c r="R259">
        <f t="shared" si="15"/>
        <v>0</v>
      </c>
      <c r="S259" s="23">
        <f>SUMIF('Rodda Stats to 17-18'!$A$3:$A$465,'Combined Stats - Formula'!$A259,'Rodda Stats to 17-18'!S$3:S$465)</f>
        <v>0</v>
      </c>
      <c r="T259">
        <f>SUMIF('Rodda Stats to 17-18'!$A$3:$A$465,'Combined Stats - Formula'!$A259,'Rodda Stats to 17-18'!T$3:T$465)</f>
        <v>2</v>
      </c>
      <c r="U259">
        <f>SUMIF('Rodda Stats to 17-18'!$A$3:$A$465,'Combined Stats - Formula'!$A259,'Rodda Stats to 17-18'!U$3:U$465)</f>
        <v>0</v>
      </c>
      <c r="V259">
        <f>SUMIF('Rodda Stats to 17-18'!$A$3:$A$465,'Combined Stats - Formula'!$A259,'Rodda Stats to 17-18'!V$3:V$465)</f>
        <v>0</v>
      </c>
    </row>
    <row r="260" spans="1:22" x14ac:dyDescent="0.25">
      <c r="A260" s="20" t="s">
        <v>798</v>
      </c>
      <c r="B260">
        <f>SUMIF('Rodda Stats to 17-18'!$A$3:$A$465,'Combined Stats - Formula'!$A260,'Rodda Stats to 17-18'!B$3:B$465)</f>
        <v>0</v>
      </c>
      <c r="C260">
        <f>SUMIF('Rodda Stats to 17-18'!$A$3:$A$465,'Combined Stats - Formula'!$A260,'Rodda Stats to 17-18'!C$3:C$465)</f>
        <v>46</v>
      </c>
      <c r="D260">
        <f>SUMIF('Rodda Stats to 17-18'!$A$3:$A$465,'Combined Stats - Formula'!$A260,'Rodda Stats to 17-18'!D$3:D$465)</f>
        <v>47</v>
      </c>
      <c r="E260">
        <f>SUMIF('Rodda Stats to 17-18'!$A$3:$A$465,'Combined Stats - Formula'!$A260,'Rodda Stats to 17-18'!E$3:E$465)</f>
        <v>661</v>
      </c>
      <c r="F260">
        <f>SUMIF('Rodda Stats to 17-18'!$A$3:$A$465,'Combined Stats - Formula'!$A260,'Rodda Stats to 17-18'!F$3:F$465)</f>
        <v>7</v>
      </c>
      <c r="G260">
        <f>SUMIF('Rodda Stats to 17-18'!$A$3:$A$465,'Combined Stats - Formula'!$A260,'Rodda Stats to 17-18'!G$3:G$465)</f>
        <v>3</v>
      </c>
      <c r="H260">
        <f>SUMIF('Rodda Stats to 17-18'!$A$3:$A$465,'Combined Stats - Formula'!$A260,'Rodda Stats to 17-18'!H$3:H$465)</f>
        <v>0</v>
      </c>
      <c r="I260" s="23">
        <f>SUMIF('Rodda Stats to 17-18'!$A$3:$A$465,'Combined Stats - Formula'!$A260,'Rodda Stats to 17-18'!I$3:I$465)</f>
        <v>67</v>
      </c>
      <c r="J260">
        <f t="shared" si="18"/>
        <v>16.53</v>
      </c>
      <c r="K260">
        <f>SUMIF('Rodda Stats to 17-18'!$A$3:$A$465,'Combined Stats - Formula'!$A260,'Rodda Stats to 17-18'!K$3:K$465)</f>
        <v>0</v>
      </c>
      <c r="L260">
        <f>SUMIF('Rodda Stats to 17-18'!$A$3:$A$465,'Combined Stats - Formula'!$A260,'Rodda Stats to 17-18'!L$3:L$465)</f>
        <v>51</v>
      </c>
      <c r="M260">
        <f>SUMIF('Rodda Stats to 17-18'!$A$3:$A$465,'Combined Stats - Formula'!$A260,'Rodda Stats to 17-18'!M$3:M$465)</f>
        <v>1604</v>
      </c>
      <c r="N260">
        <f>SUMIF('Rodda Stats to 17-18'!$A$3:$A$465,'Combined Stats - Formula'!$A260,'Rodda Stats to 17-18'!N$3:N$465)</f>
        <v>2</v>
      </c>
      <c r="O260">
        <f>SUMIF('Rodda Stats to 17-18'!$A$3:$A$465,'Combined Stats - Formula'!$A260,'Rodda Stats to 17-18'!O$3:O$465)</f>
        <v>0</v>
      </c>
      <c r="P260">
        <f t="shared" si="17"/>
        <v>31.45</v>
      </c>
      <c r="Q260">
        <f t="shared" ref="Q260:Q323" si="19">IFERROR(ROUND((K260*6)/L260,2),0)</f>
        <v>0</v>
      </c>
      <c r="R260">
        <f t="shared" ref="R260:R323" si="20">IFERROR(ROUND(M260/K260,2),0)</f>
        <v>0</v>
      </c>
      <c r="S260" s="23">
        <f>SUMIF('Rodda Stats to 17-18'!$A$3:$A$465,'Combined Stats - Formula'!$A260,'Rodda Stats to 17-18'!S$3:S$465)</f>
        <v>0</v>
      </c>
      <c r="T260">
        <f>SUMIF('Rodda Stats to 17-18'!$A$3:$A$465,'Combined Stats - Formula'!$A260,'Rodda Stats to 17-18'!T$3:T$465)</f>
        <v>27</v>
      </c>
      <c r="U260">
        <f>SUMIF('Rodda Stats to 17-18'!$A$3:$A$465,'Combined Stats - Formula'!$A260,'Rodda Stats to 17-18'!U$3:U$465)</f>
        <v>0</v>
      </c>
      <c r="V260">
        <f>SUMIF('Rodda Stats to 17-18'!$A$3:$A$465,'Combined Stats - Formula'!$A260,'Rodda Stats to 17-18'!V$3:V$465)</f>
        <v>0</v>
      </c>
    </row>
    <row r="261" spans="1:22" x14ac:dyDescent="0.25">
      <c r="A261" s="20" t="s">
        <v>799</v>
      </c>
      <c r="B261">
        <f>SUMIF('Rodda Stats to 17-18'!$A$3:$A$465,'Combined Stats - Formula'!$A261,'Rodda Stats to 17-18'!B$3:B$465)</f>
        <v>0</v>
      </c>
      <c r="C261">
        <f>SUMIF('Rodda Stats to 17-18'!$A$3:$A$465,'Combined Stats - Formula'!$A261,'Rodda Stats to 17-18'!C$3:C$465)</f>
        <v>7</v>
      </c>
      <c r="D261">
        <f>SUMIF('Rodda Stats to 17-18'!$A$3:$A$465,'Combined Stats - Formula'!$A261,'Rodda Stats to 17-18'!D$3:D$465)</f>
        <v>7</v>
      </c>
      <c r="E261">
        <f>SUMIF('Rodda Stats to 17-18'!$A$3:$A$465,'Combined Stats - Formula'!$A261,'Rodda Stats to 17-18'!E$3:E$465)</f>
        <v>89</v>
      </c>
      <c r="F261">
        <f>SUMIF('Rodda Stats to 17-18'!$A$3:$A$465,'Combined Stats - Formula'!$A261,'Rodda Stats to 17-18'!F$3:F$465)</f>
        <v>4</v>
      </c>
      <c r="G261">
        <f>SUMIF('Rodda Stats to 17-18'!$A$3:$A$465,'Combined Stats - Formula'!$A261,'Rodda Stats to 17-18'!G$3:G$465)</f>
        <v>1</v>
      </c>
      <c r="H261">
        <f>SUMIF('Rodda Stats to 17-18'!$A$3:$A$465,'Combined Stats - Formula'!$A261,'Rodda Stats to 17-18'!H$3:H$465)</f>
        <v>0</v>
      </c>
      <c r="I261" s="23">
        <f>SUMIF('Rodda Stats to 17-18'!$A$3:$A$465,'Combined Stats - Formula'!$A261,'Rodda Stats to 17-18'!I$3:I$465)</f>
        <v>50.1</v>
      </c>
      <c r="J261">
        <f t="shared" si="18"/>
        <v>29.67</v>
      </c>
      <c r="K261">
        <f>SUMIF('Rodda Stats to 17-18'!$A$3:$A$465,'Combined Stats - Formula'!$A261,'Rodda Stats to 17-18'!K$3:K$465)</f>
        <v>0</v>
      </c>
      <c r="L261">
        <f>SUMIF('Rodda Stats to 17-18'!$A$3:$A$465,'Combined Stats - Formula'!$A261,'Rodda Stats to 17-18'!L$3:L$465)</f>
        <v>5</v>
      </c>
      <c r="M261">
        <f>SUMIF('Rodda Stats to 17-18'!$A$3:$A$465,'Combined Stats - Formula'!$A261,'Rodda Stats to 17-18'!M$3:M$465)</f>
        <v>272</v>
      </c>
      <c r="N261">
        <f>SUMIF('Rodda Stats to 17-18'!$A$3:$A$465,'Combined Stats - Formula'!$A261,'Rodda Stats to 17-18'!N$3:N$465)</f>
        <v>0</v>
      </c>
      <c r="O261">
        <f>SUMIF('Rodda Stats to 17-18'!$A$3:$A$465,'Combined Stats - Formula'!$A261,'Rodda Stats to 17-18'!O$3:O$465)</f>
        <v>0</v>
      </c>
      <c r="P261">
        <f t="shared" si="17"/>
        <v>54.4</v>
      </c>
      <c r="Q261">
        <f t="shared" si="19"/>
        <v>0</v>
      </c>
      <c r="R261">
        <f t="shared" si="20"/>
        <v>0</v>
      </c>
      <c r="S261" s="23">
        <f>SUMIF('Rodda Stats to 17-18'!$A$3:$A$465,'Combined Stats - Formula'!$A261,'Rodda Stats to 17-18'!S$3:S$465)</f>
        <v>0</v>
      </c>
      <c r="T261">
        <f>SUMIF('Rodda Stats to 17-18'!$A$3:$A$465,'Combined Stats - Formula'!$A261,'Rodda Stats to 17-18'!T$3:T$465)</f>
        <v>2</v>
      </c>
      <c r="U261">
        <f>SUMIF('Rodda Stats to 17-18'!$A$3:$A$465,'Combined Stats - Formula'!$A261,'Rodda Stats to 17-18'!U$3:U$465)</f>
        <v>0</v>
      </c>
      <c r="V261">
        <f>SUMIF('Rodda Stats to 17-18'!$A$3:$A$465,'Combined Stats - Formula'!$A261,'Rodda Stats to 17-18'!V$3:V$465)</f>
        <v>0</v>
      </c>
    </row>
    <row r="262" spans="1:22" x14ac:dyDescent="0.25">
      <c r="A262" s="20" t="s">
        <v>800</v>
      </c>
      <c r="B262">
        <f>SUMIF('Rodda Stats to 17-18'!$A$3:$A$465,'Combined Stats - Formula'!$A262,'Rodda Stats to 17-18'!B$3:B$465)</f>
        <v>0</v>
      </c>
      <c r="C262">
        <f>SUMIF('Rodda Stats to 17-18'!$A$3:$A$465,'Combined Stats - Formula'!$A262,'Rodda Stats to 17-18'!C$3:C$465)</f>
        <v>1</v>
      </c>
      <c r="D262">
        <f>SUMIF('Rodda Stats to 17-18'!$A$3:$A$465,'Combined Stats - Formula'!$A262,'Rodda Stats to 17-18'!D$3:D$465)</f>
        <v>2</v>
      </c>
      <c r="E262">
        <f>SUMIF('Rodda Stats to 17-18'!$A$3:$A$465,'Combined Stats - Formula'!$A262,'Rodda Stats to 17-18'!E$3:E$465)</f>
        <v>5</v>
      </c>
      <c r="F262">
        <f>SUMIF('Rodda Stats to 17-18'!$A$3:$A$465,'Combined Stats - Formula'!$A262,'Rodda Stats to 17-18'!F$3:F$465)</f>
        <v>0</v>
      </c>
      <c r="G262">
        <f>SUMIF('Rodda Stats to 17-18'!$A$3:$A$465,'Combined Stats - Formula'!$A262,'Rodda Stats to 17-18'!G$3:G$465)</f>
        <v>0</v>
      </c>
      <c r="H262">
        <f>SUMIF('Rodda Stats to 17-18'!$A$3:$A$465,'Combined Stats - Formula'!$A262,'Rodda Stats to 17-18'!H$3:H$465)</f>
        <v>0</v>
      </c>
      <c r="I262" s="23">
        <f>SUMIF('Rodda Stats to 17-18'!$A$3:$A$465,'Combined Stats - Formula'!$A262,'Rodda Stats to 17-18'!I$3:I$465)</f>
        <v>5</v>
      </c>
      <c r="J262">
        <f t="shared" si="18"/>
        <v>2.5</v>
      </c>
      <c r="K262">
        <f>SUMIF('Rodda Stats to 17-18'!$A$3:$A$465,'Combined Stats - Formula'!$A262,'Rodda Stats to 17-18'!K$3:K$465)</f>
        <v>0</v>
      </c>
      <c r="L262">
        <f>SUMIF('Rodda Stats to 17-18'!$A$3:$A$465,'Combined Stats - Formula'!$A262,'Rodda Stats to 17-18'!L$3:L$465)</f>
        <v>0</v>
      </c>
      <c r="M262">
        <f>SUMIF('Rodda Stats to 17-18'!$A$3:$A$465,'Combined Stats - Formula'!$A262,'Rodda Stats to 17-18'!M$3:M$465)</f>
        <v>0</v>
      </c>
      <c r="N262">
        <f>SUMIF('Rodda Stats to 17-18'!$A$3:$A$465,'Combined Stats - Formula'!$A262,'Rodda Stats to 17-18'!N$3:N$465)</f>
        <v>0</v>
      </c>
      <c r="O262">
        <f>SUMIF('Rodda Stats to 17-18'!$A$3:$A$465,'Combined Stats - Formula'!$A262,'Rodda Stats to 17-18'!O$3:O$465)</f>
        <v>0</v>
      </c>
      <c r="P262" t="str">
        <f t="shared" si="17"/>
        <v/>
      </c>
      <c r="Q262">
        <f t="shared" si="19"/>
        <v>0</v>
      </c>
      <c r="R262">
        <f t="shared" si="20"/>
        <v>0</v>
      </c>
      <c r="S262" s="23">
        <f>SUMIF('Rodda Stats to 17-18'!$A$3:$A$465,'Combined Stats - Formula'!$A262,'Rodda Stats to 17-18'!S$3:S$465)</f>
        <v>0</v>
      </c>
      <c r="T262">
        <f>SUMIF('Rodda Stats to 17-18'!$A$3:$A$465,'Combined Stats - Formula'!$A262,'Rodda Stats to 17-18'!T$3:T$465)</f>
        <v>0</v>
      </c>
      <c r="U262">
        <f>SUMIF('Rodda Stats to 17-18'!$A$3:$A$465,'Combined Stats - Formula'!$A262,'Rodda Stats to 17-18'!U$3:U$465)</f>
        <v>0</v>
      </c>
      <c r="V262">
        <f>SUMIF('Rodda Stats to 17-18'!$A$3:$A$465,'Combined Stats - Formula'!$A262,'Rodda Stats to 17-18'!V$3:V$465)</f>
        <v>0</v>
      </c>
    </row>
    <row r="263" spans="1:22" x14ac:dyDescent="0.25">
      <c r="A263" s="20" t="s">
        <v>801</v>
      </c>
      <c r="B263">
        <f>SUMIF('Rodda Stats to 17-18'!$A$3:$A$465,'Combined Stats - Formula'!$A263,'Rodda Stats to 17-18'!B$3:B$465)</f>
        <v>0</v>
      </c>
      <c r="C263">
        <f>SUMIF('Rodda Stats to 17-18'!$A$3:$A$465,'Combined Stats - Formula'!$A263,'Rodda Stats to 17-18'!C$3:C$465)</f>
        <v>41</v>
      </c>
      <c r="D263">
        <f>SUMIF('Rodda Stats to 17-18'!$A$3:$A$465,'Combined Stats - Formula'!$A263,'Rodda Stats to 17-18'!D$3:D$465)</f>
        <v>49</v>
      </c>
      <c r="E263">
        <f>SUMIF('Rodda Stats to 17-18'!$A$3:$A$465,'Combined Stats - Formula'!$A263,'Rodda Stats to 17-18'!E$3:E$465)</f>
        <v>469</v>
      </c>
      <c r="F263">
        <f>SUMIF('Rodda Stats to 17-18'!$A$3:$A$465,'Combined Stats - Formula'!$A263,'Rodda Stats to 17-18'!F$3:F$465)</f>
        <v>8</v>
      </c>
      <c r="G263">
        <f>SUMIF('Rodda Stats to 17-18'!$A$3:$A$465,'Combined Stats - Formula'!$A263,'Rodda Stats to 17-18'!G$3:G$465)</f>
        <v>2</v>
      </c>
      <c r="H263">
        <f>SUMIF('Rodda Stats to 17-18'!$A$3:$A$465,'Combined Stats - Formula'!$A263,'Rodda Stats to 17-18'!H$3:H$465)</f>
        <v>0</v>
      </c>
      <c r="I263" s="23">
        <f>SUMIF('Rodda Stats to 17-18'!$A$3:$A$465,'Combined Stats - Formula'!$A263,'Rodda Stats to 17-18'!I$3:I$465)</f>
        <v>64</v>
      </c>
      <c r="J263">
        <f t="shared" si="18"/>
        <v>11.44</v>
      </c>
      <c r="K263">
        <f>SUMIF('Rodda Stats to 17-18'!$A$3:$A$465,'Combined Stats - Formula'!$A263,'Rodda Stats to 17-18'!K$3:K$465)</f>
        <v>0</v>
      </c>
      <c r="L263">
        <f>SUMIF('Rodda Stats to 17-18'!$A$3:$A$465,'Combined Stats - Formula'!$A263,'Rodda Stats to 17-18'!L$3:L$465)</f>
        <v>6</v>
      </c>
      <c r="M263">
        <f>SUMIF('Rodda Stats to 17-18'!$A$3:$A$465,'Combined Stats - Formula'!$A263,'Rodda Stats to 17-18'!M$3:M$465)</f>
        <v>113</v>
      </c>
      <c r="N263">
        <f>SUMIF('Rodda Stats to 17-18'!$A$3:$A$465,'Combined Stats - Formula'!$A263,'Rodda Stats to 17-18'!N$3:N$465)</f>
        <v>0</v>
      </c>
      <c r="O263">
        <f>SUMIF('Rodda Stats to 17-18'!$A$3:$A$465,'Combined Stats - Formula'!$A263,'Rodda Stats to 17-18'!O$3:O$465)</f>
        <v>0</v>
      </c>
      <c r="P263">
        <f t="shared" si="17"/>
        <v>18.829999999999998</v>
      </c>
      <c r="Q263">
        <f t="shared" si="19"/>
        <v>0</v>
      </c>
      <c r="R263">
        <f t="shared" si="20"/>
        <v>0</v>
      </c>
      <c r="S263" s="23">
        <f>SUMIF('Rodda Stats to 17-18'!$A$3:$A$465,'Combined Stats - Formula'!$A263,'Rodda Stats to 17-18'!S$3:S$465)</f>
        <v>0</v>
      </c>
      <c r="T263">
        <f>SUMIF('Rodda Stats to 17-18'!$A$3:$A$465,'Combined Stats - Formula'!$A263,'Rodda Stats to 17-18'!T$3:T$465)</f>
        <v>8</v>
      </c>
      <c r="U263">
        <f>SUMIF('Rodda Stats to 17-18'!$A$3:$A$465,'Combined Stats - Formula'!$A263,'Rodda Stats to 17-18'!U$3:U$465)</f>
        <v>0</v>
      </c>
      <c r="V263">
        <f>SUMIF('Rodda Stats to 17-18'!$A$3:$A$465,'Combined Stats - Formula'!$A263,'Rodda Stats to 17-18'!V$3:V$465)</f>
        <v>0</v>
      </c>
    </row>
    <row r="264" spans="1:22" x14ac:dyDescent="0.25">
      <c r="A264" s="20" t="s">
        <v>802</v>
      </c>
      <c r="B264">
        <f>SUMIF('Rodda Stats to 17-18'!$A$3:$A$465,'Combined Stats - Formula'!$A264,'Rodda Stats to 17-18'!B$3:B$465)</f>
        <v>0</v>
      </c>
      <c r="C264">
        <f>SUMIF('Rodda Stats to 17-18'!$A$3:$A$465,'Combined Stats - Formula'!$A264,'Rodda Stats to 17-18'!C$3:C$465)</f>
        <v>2</v>
      </c>
      <c r="D264">
        <f>SUMIF('Rodda Stats to 17-18'!$A$3:$A$465,'Combined Stats - Formula'!$A264,'Rodda Stats to 17-18'!D$3:D$465)</f>
        <v>2</v>
      </c>
      <c r="E264">
        <f>SUMIF('Rodda Stats to 17-18'!$A$3:$A$465,'Combined Stats - Formula'!$A264,'Rodda Stats to 17-18'!E$3:E$465)</f>
        <v>2</v>
      </c>
      <c r="F264">
        <f>SUMIF('Rodda Stats to 17-18'!$A$3:$A$465,'Combined Stats - Formula'!$A264,'Rodda Stats to 17-18'!F$3:F$465)</f>
        <v>1</v>
      </c>
      <c r="G264">
        <f>SUMIF('Rodda Stats to 17-18'!$A$3:$A$465,'Combined Stats - Formula'!$A264,'Rodda Stats to 17-18'!G$3:G$465)</f>
        <v>0</v>
      </c>
      <c r="H264">
        <f>SUMIF('Rodda Stats to 17-18'!$A$3:$A$465,'Combined Stats - Formula'!$A264,'Rodda Stats to 17-18'!H$3:H$465)</f>
        <v>0</v>
      </c>
      <c r="I264" s="23">
        <f>SUMIF('Rodda Stats to 17-18'!$A$3:$A$465,'Combined Stats - Formula'!$A264,'Rodda Stats to 17-18'!I$3:I$465)</f>
        <v>1.1000000000000001</v>
      </c>
      <c r="J264">
        <f t="shared" si="18"/>
        <v>2</v>
      </c>
      <c r="K264">
        <f>SUMIF('Rodda Stats to 17-18'!$A$3:$A$465,'Combined Stats - Formula'!$A264,'Rodda Stats to 17-18'!K$3:K$465)</f>
        <v>0</v>
      </c>
      <c r="L264">
        <f>SUMIF('Rodda Stats to 17-18'!$A$3:$A$465,'Combined Stats - Formula'!$A264,'Rodda Stats to 17-18'!L$3:L$465)</f>
        <v>0</v>
      </c>
      <c r="M264">
        <f>SUMIF('Rodda Stats to 17-18'!$A$3:$A$465,'Combined Stats - Formula'!$A264,'Rodda Stats to 17-18'!M$3:M$465)</f>
        <v>0</v>
      </c>
      <c r="N264">
        <f>SUMIF('Rodda Stats to 17-18'!$A$3:$A$465,'Combined Stats - Formula'!$A264,'Rodda Stats to 17-18'!N$3:N$465)</f>
        <v>0</v>
      </c>
      <c r="O264">
        <f>SUMIF('Rodda Stats to 17-18'!$A$3:$A$465,'Combined Stats - Formula'!$A264,'Rodda Stats to 17-18'!O$3:O$465)</f>
        <v>0</v>
      </c>
      <c r="P264" t="str">
        <f t="shared" si="17"/>
        <v/>
      </c>
      <c r="Q264">
        <f t="shared" si="19"/>
        <v>0</v>
      </c>
      <c r="R264">
        <f t="shared" si="20"/>
        <v>0</v>
      </c>
      <c r="S264" s="23">
        <f>SUMIF('Rodda Stats to 17-18'!$A$3:$A$465,'Combined Stats - Formula'!$A264,'Rodda Stats to 17-18'!S$3:S$465)</f>
        <v>0</v>
      </c>
      <c r="T264">
        <f>SUMIF('Rodda Stats to 17-18'!$A$3:$A$465,'Combined Stats - Formula'!$A264,'Rodda Stats to 17-18'!T$3:T$465)</f>
        <v>2</v>
      </c>
      <c r="U264">
        <f>SUMIF('Rodda Stats to 17-18'!$A$3:$A$465,'Combined Stats - Formula'!$A264,'Rodda Stats to 17-18'!U$3:U$465)</f>
        <v>0</v>
      </c>
      <c r="V264">
        <f>SUMIF('Rodda Stats to 17-18'!$A$3:$A$465,'Combined Stats - Formula'!$A264,'Rodda Stats to 17-18'!V$3:V$465)</f>
        <v>0</v>
      </c>
    </row>
    <row r="265" spans="1:22" x14ac:dyDescent="0.25">
      <c r="A265" s="20" t="s">
        <v>803</v>
      </c>
      <c r="B265">
        <f>SUMIF('Rodda Stats to 17-18'!$A$3:$A$465,'Combined Stats - Formula'!$A265,'Rodda Stats to 17-18'!B$3:B$465)</f>
        <v>0</v>
      </c>
      <c r="C265">
        <f>SUMIF('Rodda Stats to 17-18'!$A$3:$A$465,'Combined Stats - Formula'!$A265,'Rodda Stats to 17-18'!C$3:C$465)</f>
        <v>11</v>
      </c>
      <c r="D265">
        <f>SUMIF('Rodda Stats to 17-18'!$A$3:$A$465,'Combined Stats - Formula'!$A265,'Rodda Stats to 17-18'!D$3:D$465)</f>
        <v>9</v>
      </c>
      <c r="E265">
        <f>SUMIF('Rodda Stats to 17-18'!$A$3:$A$465,'Combined Stats - Formula'!$A265,'Rodda Stats to 17-18'!E$3:E$465)</f>
        <v>45</v>
      </c>
      <c r="F265">
        <f>SUMIF('Rodda Stats to 17-18'!$A$3:$A$465,'Combined Stats - Formula'!$A265,'Rodda Stats to 17-18'!F$3:F$465)</f>
        <v>6</v>
      </c>
      <c r="G265">
        <f>SUMIF('Rodda Stats to 17-18'!$A$3:$A$465,'Combined Stats - Formula'!$A265,'Rodda Stats to 17-18'!G$3:G$465)</f>
        <v>0</v>
      </c>
      <c r="H265">
        <f>SUMIF('Rodda Stats to 17-18'!$A$3:$A$465,'Combined Stats - Formula'!$A265,'Rodda Stats to 17-18'!H$3:H$465)</f>
        <v>0</v>
      </c>
      <c r="I265" s="23">
        <f>SUMIF('Rodda Stats to 17-18'!$A$3:$A$465,'Combined Stats - Formula'!$A265,'Rodda Stats to 17-18'!I$3:I$465)</f>
        <v>15.1</v>
      </c>
      <c r="J265">
        <f t="shared" si="18"/>
        <v>15</v>
      </c>
      <c r="K265">
        <f>SUMIF('Rodda Stats to 17-18'!$A$3:$A$465,'Combined Stats - Formula'!$A265,'Rodda Stats to 17-18'!K$3:K$465)</f>
        <v>0</v>
      </c>
      <c r="L265">
        <f>SUMIF('Rodda Stats to 17-18'!$A$3:$A$465,'Combined Stats - Formula'!$A265,'Rodda Stats to 17-18'!L$3:L$465)</f>
        <v>11</v>
      </c>
      <c r="M265">
        <f>SUMIF('Rodda Stats to 17-18'!$A$3:$A$465,'Combined Stats - Formula'!$A265,'Rodda Stats to 17-18'!M$3:M$465)</f>
        <v>379</v>
      </c>
      <c r="N265">
        <f>SUMIF('Rodda Stats to 17-18'!$A$3:$A$465,'Combined Stats - Formula'!$A265,'Rodda Stats to 17-18'!N$3:N$465)</f>
        <v>0</v>
      </c>
      <c r="O265">
        <f>SUMIF('Rodda Stats to 17-18'!$A$3:$A$465,'Combined Stats - Formula'!$A265,'Rodda Stats to 17-18'!O$3:O$465)</f>
        <v>0</v>
      </c>
      <c r="P265">
        <f t="shared" si="17"/>
        <v>34.450000000000003</v>
      </c>
      <c r="Q265">
        <f t="shared" si="19"/>
        <v>0</v>
      </c>
      <c r="R265">
        <f t="shared" si="20"/>
        <v>0</v>
      </c>
      <c r="S265" s="23">
        <f>SUMIF('Rodda Stats to 17-18'!$A$3:$A$465,'Combined Stats - Formula'!$A265,'Rodda Stats to 17-18'!S$3:S$465)</f>
        <v>0</v>
      </c>
      <c r="T265">
        <f>SUMIF('Rodda Stats to 17-18'!$A$3:$A$465,'Combined Stats - Formula'!$A265,'Rodda Stats to 17-18'!T$3:T$465)</f>
        <v>6</v>
      </c>
      <c r="U265">
        <f>SUMIF('Rodda Stats to 17-18'!$A$3:$A$465,'Combined Stats - Formula'!$A265,'Rodda Stats to 17-18'!U$3:U$465)</f>
        <v>0</v>
      </c>
      <c r="V265">
        <f>SUMIF('Rodda Stats to 17-18'!$A$3:$A$465,'Combined Stats - Formula'!$A265,'Rodda Stats to 17-18'!V$3:V$465)</f>
        <v>0</v>
      </c>
    </row>
    <row r="266" spans="1:22" x14ac:dyDescent="0.25">
      <c r="A266" s="20" t="s">
        <v>804</v>
      </c>
      <c r="B266">
        <f>SUMIF('Rodda Stats to 17-18'!$A$3:$A$465,'Combined Stats - Formula'!$A266,'Rodda Stats to 17-18'!B$3:B$465)</f>
        <v>0</v>
      </c>
      <c r="C266">
        <f>SUMIF('Rodda Stats to 17-18'!$A$3:$A$465,'Combined Stats - Formula'!$A266,'Rodda Stats to 17-18'!C$3:C$465)</f>
        <v>11</v>
      </c>
      <c r="D266">
        <f>SUMIF('Rodda Stats to 17-18'!$A$3:$A$465,'Combined Stats - Formula'!$A266,'Rodda Stats to 17-18'!D$3:D$465)</f>
        <v>14</v>
      </c>
      <c r="E266">
        <f>SUMIF('Rodda Stats to 17-18'!$A$3:$A$465,'Combined Stats - Formula'!$A266,'Rodda Stats to 17-18'!E$3:E$465)</f>
        <v>166</v>
      </c>
      <c r="F266">
        <f>SUMIF('Rodda Stats to 17-18'!$A$3:$A$465,'Combined Stats - Formula'!$A266,'Rodda Stats to 17-18'!F$3:F$465)</f>
        <v>1</v>
      </c>
      <c r="G266">
        <f>SUMIF('Rodda Stats to 17-18'!$A$3:$A$465,'Combined Stats - Formula'!$A266,'Rodda Stats to 17-18'!G$3:G$465)</f>
        <v>0</v>
      </c>
      <c r="H266">
        <f>SUMIF('Rodda Stats to 17-18'!$A$3:$A$465,'Combined Stats - Formula'!$A266,'Rodda Stats to 17-18'!H$3:H$465)</f>
        <v>0</v>
      </c>
      <c r="I266" s="23">
        <f>SUMIF('Rodda Stats to 17-18'!$A$3:$A$465,'Combined Stats - Formula'!$A266,'Rodda Stats to 17-18'!I$3:I$465)</f>
        <v>33.1</v>
      </c>
      <c r="J266">
        <f t="shared" si="18"/>
        <v>12.77</v>
      </c>
      <c r="K266">
        <f>SUMIF('Rodda Stats to 17-18'!$A$3:$A$465,'Combined Stats - Formula'!$A266,'Rodda Stats to 17-18'!K$3:K$465)</f>
        <v>0</v>
      </c>
      <c r="L266">
        <f>SUMIF('Rodda Stats to 17-18'!$A$3:$A$465,'Combined Stats - Formula'!$A266,'Rodda Stats to 17-18'!L$3:L$465)</f>
        <v>2</v>
      </c>
      <c r="M266">
        <f>SUMIF('Rodda Stats to 17-18'!$A$3:$A$465,'Combined Stats - Formula'!$A266,'Rodda Stats to 17-18'!M$3:M$465)</f>
        <v>31</v>
      </c>
      <c r="N266">
        <f>SUMIF('Rodda Stats to 17-18'!$A$3:$A$465,'Combined Stats - Formula'!$A266,'Rodda Stats to 17-18'!N$3:N$465)</f>
        <v>0</v>
      </c>
      <c r="O266">
        <f>SUMIF('Rodda Stats to 17-18'!$A$3:$A$465,'Combined Stats - Formula'!$A266,'Rodda Stats to 17-18'!O$3:O$465)</f>
        <v>0</v>
      </c>
      <c r="P266">
        <f t="shared" si="17"/>
        <v>15.5</v>
      </c>
      <c r="Q266">
        <f t="shared" si="19"/>
        <v>0</v>
      </c>
      <c r="R266">
        <f t="shared" si="20"/>
        <v>0</v>
      </c>
      <c r="S266" s="23">
        <f>SUMIF('Rodda Stats to 17-18'!$A$3:$A$465,'Combined Stats - Formula'!$A266,'Rodda Stats to 17-18'!S$3:S$465)</f>
        <v>0</v>
      </c>
      <c r="T266">
        <f>SUMIF('Rodda Stats to 17-18'!$A$3:$A$465,'Combined Stats - Formula'!$A266,'Rodda Stats to 17-18'!T$3:T$465)</f>
        <v>7</v>
      </c>
      <c r="U266">
        <f>SUMIF('Rodda Stats to 17-18'!$A$3:$A$465,'Combined Stats - Formula'!$A266,'Rodda Stats to 17-18'!U$3:U$465)</f>
        <v>0</v>
      </c>
      <c r="V266">
        <f>SUMIF('Rodda Stats to 17-18'!$A$3:$A$465,'Combined Stats - Formula'!$A266,'Rodda Stats to 17-18'!V$3:V$465)</f>
        <v>0</v>
      </c>
    </row>
    <row r="267" spans="1:22" x14ac:dyDescent="0.25">
      <c r="A267" s="22" t="s">
        <v>805</v>
      </c>
      <c r="B267">
        <f>SUMIF('Rodda Stats to 17-18'!$A$3:$A$465,'Combined Stats - Formula'!$A267,'Rodda Stats to 17-18'!B$3:B$465)</f>
        <v>0</v>
      </c>
      <c r="C267">
        <f>SUMIF('Rodda Stats to 17-18'!$A$3:$A$465,'Combined Stats - Formula'!$A267,'Rodda Stats to 17-18'!C$3:C$465)</f>
        <v>1</v>
      </c>
      <c r="D267">
        <f>SUMIF('Rodda Stats to 17-18'!$A$3:$A$465,'Combined Stats - Formula'!$A267,'Rodda Stats to 17-18'!D$3:D$465)</f>
        <v>1</v>
      </c>
      <c r="E267">
        <f>SUMIF('Rodda Stats to 17-18'!$A$3:$A$465,'Combined Stats - Formula'!$A267,'Rodda Stats to 17-18'!E$3:E$465)</f>
        <v>0</v>
      </c>
      <c r="F267">
        <f>SUMIF('Rodda Stats to 17-18'!$A$3:$A$465,'Combined Stats - Formula'!$A267,'Rodda Stats to 17-18'!F$3:F$465)</f>
        <v>0</v>
      </c>
      <c r="G267">
        <f>SUMIF('Rodda Stats to 17-18'!$A$3:$A$465,'Combined Stats - Formula'!$A267,'Rodda Stats to 17-18'!G$3:G$465)</f>
        <v>0</v>
      </c>
      <c r="H267">
        <f>SUMIF('Rodda Stats to 17-18'!$A$3:$A$465,'Combined Stats - Formula'!$A267,'Rodda Stats to 17-18'!H$3:H$465)</f>
        <v>0</v>
      </c>
      <c r="I267" s="23">
        <f>SUMIF('Rodda Stats to 17-18'!$A$3:$A$465,'Combined Stats - Formula'!$A267,'Rodda Stats to 17-18'!I$3:I$465)</f>
        <v>0</v>
      </c>
      <c r="J267">
        <f t="shared" si="18"/>
        <v>0</v>
      </c>
      <c r="K267">
        <f>SUMIF('Rodda Stats to 17-18'!$A$3:$A$465,'Combined Stats - Formula'!$A267,'Rodda Stats to 17-18'!K$3:K$465)</f>
        <v>0</v>
      </c>
      <c r="L267">
        <f>SUMIF('Rodda Stats to 17-18'!$A$3:$A$465,'Combined Stats - Formula'!$A267,'Rodda Stats to 17-18'!L$3:L$465)</f>
        <v>0</v>
      </c>
      <c r="M267">
        <f>SUMIF('Rodda Stats to 17-18'!$A$3:$A$465,'Combined Stats - Formula'!$A267,'Rodda Stats to 17-18'!M$3:M$465)</f>
        <v>0</v>
      </c>
      <c r="N267">
        <f>SUMIF('Rodda Stats to 17-18'!$A$3:$A$465,'Combined Stats - Formula'!$A267,'Rodda Stats to 17-18'!N$3:N$465)</f>
        <v>0</v>
      </c>
      <c r="O267">
        <f>SUMIF('Rodda Stats to 17-18'!$A$3:$A$465,'Combined Stats - Formula'!$A267,'Rodda Stats to 17-18'!O$3:O$465)</f>
        <v>0</v>
      </c>
      <c r="P267" t="str">
        <f t="shared" si="17"/>
        <v/>
      </c>
      <c r="Q267">
        <f t="shared" si="19"/>
        <v>0</v>
      </c>
      <c r="R267">
        <f t="shared" si="20"/>
        <v>0</v>
      </c>
      <c r="S267" s="23">
        <f>SUMIF('Rodda Stats to 17-18'!$A$3:$A$465,'Combined Stats - Formula'!$A267,'Rodda Stats to 17-18'!S$3:S$465)</f>
        <v>0</v>
      </c>
      <c r="T267">
        <f>SUMIF('Rodda Stats to 17-18'!$A$3:$A$465,'Combined Stats - Formula'!$A267,'Rodda Stats to 17-18'!T$3:T$465)</f>
        <v>0</v>
      </c>
      <c r="U267">
        <f>SUMIF('Rodda Stats to 17-18'!$A$3:$A$465,'Combined Stats - Formula'!$A267,'Rodda Stats to 17-18'!U$3:U$465)</f>
        <v>0</v>
      </c>
      <c r="V267">
        <f>SUMIF('Rodda Stats to 17-18'!$A$3:$A$465,'Combined Stats - Formula'!$A267,'Rodda Stats to 17-18'!V$3:V$465)</f>
        <v>0</v>
      </c>
    </row>
    <row r="268" spans="1:22" x14ac:dyDescent="0.25">
      <c r="A268" s="20" t="s">
        <v>806</v>
      </c>
      <c r="B268">
        <f>SUMIF('Rodda Stats to 17-18'!$A$3:$A$465,'Combined Stats - Formula'!$A268,'Rodda Stats to 17-18'!B$3:B$465)</f>
        <v>0</v>
      </c>
      <c r="C268">
        <f>SUMIF('Rodda Stats to 17-18'!$A$3:$A$465,'Combined Stats - Formula'!$A268,'Rodda Stats to 17-18'!C$3:C$465)</f>
        <v>12</v>
      </c>
      <c r="D268">
        <f>SUMIF('Rodda Stats to 17-18'!$A$3:$A$465,'Combined Stats - Formula'!$A268,'Rodda Stats to 17-18'!D$3:D$465)</f>
        <v>14</v>
      </c>
      <c r="E268">
        <f>SUMIF('Rodda Stats to 17-18'!$A$3:$A$465,'Combined Stats - Formula'!$A268,'Rodda Stats to 17-18'!E$3:E$465)</f>
        <v>284</v>
      </c>
      <c r="F268">
        <f>SUMIF('Rodda Stats to 17-18'!$A$3:$A$465,'Combined Stats - Formula'!$A268,'Rodda Stats to 17-18'!F$3:F$465)</f>
        <v>1</v>
      </c>
      <c r="G268">
        <f>SUMIF('Rodda Stats to 17-18'!$A$3:$A$465,'Combined Stats - Formula'!$A268,'Rodda Stats to 17-18'!G$3:G$465)</f>
        <v>1</v>
      </c>
      <c r="H268">
        <f>SUMIF('Rodda Stats to 17-18'!$A$3:$A$465,'Combined Stats - Formula'!$A268,'Rodda Stats to 17-18'!H$3:H$465)</f>
        <v>0</v>
      </c>
      <c r="I268" s="23">
        <f>SUMIF('Rodda Stats to 17-18'!$A$3:$A$465,'Combined Stats - Formula'!$A268,'Rodda Stats to 17-18'!I$3:I$465)</f>
        <v>86</v>
      </c>
      <c r="J268">
        <f t="shared" si="18"/>
        <v>21.85</v>
      </c>
      <c r="K268">
        <f>SUMIF('Rodda Stats to 17-18'!$A$3:$A$465,'Combined Stats - Formula'!$A268,'Rodda Stats to 17-18'!K$3:K$465)</f>
        <v>0</v>
      </c>
      <c r="L268">
        <f>SUMIF('Rodda Stats to 17-18'!$A$3:$A$465,'Combined Stats - Formula'!$A268,'Rodda Stats to 17-18'!L$3:L$465)</f>
        <v>19</v>
      </c>
      <c r="M268">
        <f>SUMIF('Rodda Stats to 17-18'!$A$3:$A$465,'Combined Stats - Formula'!$A268,'Rodda Stats to 17-18'!M$3:M$465)</f>
        <v>341</v>
      </c>
      <c r="N268">
        <f>SUMIF('Rodda Stats to 17-18'!$A$3:$A$465,'Combined Stats - Formula'!$A268,'Rodda Stats to 17-18'!N$3:N$465)</f>
        <v>0</v>
      </c>
      <c r="O268">
        <f>SUMIF('Rodda Stats to 17-18'!$A$3:$A$465,'Combined Stats - Formula'!$A268,'Rodda Stats to 17-18'!O$3:O$465)</f>
        <v>0</v>
      </c>
      <c r="P268">
        <f t="shared" si="17"/>
        <v>17.95</v>
      </c>
      <c r="Q268">
        <f t="shared" si="19"/>
        <v>0</v>
      </c>
      <c r="R268">
        <f t="shared" si="20"/>
        <v>0</v>
      </c>
      <c r="S268" s="23">
        <f>SUMIF('Rodda Stats to 17-18'!$A$3:$A$465,'Combined Stats - Formula'!$A268,'Rodda Stats to 17-18'!S$3:S$465)</f>
        <v>0</v>
      </c>
      <c r="T268">
        <f>SUMIF('Rodda Stats to 17-18'!$A$3:$A$465,'Combined Stats - Formula'!$A268,'Rodda Stats to 17-18'!T$3:T$465)</f>
        <v>4</v>
      </c>
      <c r="U268">
        <f>SUMIF('Rodda Stats to 17-18'!$A$3:$A$465,'Combined Stats - Formula'!$A268,'Rodda Stats to 17-18'!U$3:U$465)</f>
        <v>0</v>
      </c>
      <c r="V268">
        <f>SUMIF('Rodda Stats to 17-18'!$A$3:$A$465,'Combined Stats - Formula'!$A268,'Rodda Stats to 17-18'!V$3:V$465)</f>
        <v>0</v>
      </c>
    </row>
    <row r="269" spans="1:22" x14ac:dyDescent="0.25">
      <c r="A269" s="20" t="s">
        <v>807</v>
      </c>
      <c r="B269">
        <f>SUMIF('Rodda Stats to 17-18'!$A$3:$A$465,'Combined Stats - Formula'!$A269,'Rodda Stats to 17-18'!B$3:B$465)</f>
        <v>0</v>
      </c>
      <c r="C269">
        <f>SUMIF('Rodda Stats to 17-18'!$A$3:$A$465,'Combined Stats - Formula'!$A269,'Rodda Stats to 17-18'!C$3:C$465)</f>
        <v>35</v>
      </c>
      <c r="D269">
        <f>SUMIF('Rodda Stats to 17-18'!$A$3:$A$465,'Combined Stats - Formula'!$A269,'Rodda Stats to 17-18'!D$3:D$465)</f>
        <v>44</v>
      </c>
      <c r="E269">
        <f>SUMIF('Rodda Stats to 17-18'!$A$3:$A$465,'Combined Stats - Formula'!$A269,'Rodda Stats to 17-18'!E$3:E$465)</f>
        <v>453</v>
      </c>
      <c r="F269">
        <f>SUMIF('Rodda Stats to 17-18'!$A$3:$A$465,'Combined Stats - Formula'!$A269,'Rodda Stats to 17-18'!F$3:F$465)</f>
        <v>5</v>
      </c>
      <c r="G269">
        <f>SUMIF('Rodda Stats to 17-18'!$A$3:$A$465,'Combined Stats - Formula'!$A269,'Rodda Stats to 17-18'!G$3:G$465)</f>
        <v>0</v>
      </c>
      <c r="H269">
        <f>SUMIF('Rodda Stats to 17-18'!$A$3:$A$465,'Combined Stats - Formula'!$A269,'Rodda Stats to 17-18'!H$3:H$465)</f>
        <v>0</v>
      </c>
      <c r="I269" s="23">
        <f>SUMIF('Rodda Stats to 17-18'!$A$3:$A$465,'Combined Stats - Formula'!$A269,'Rodda Stats to 17-18'!I$3:I$465)</f>
        <v>39.1</v>
      </c>
      <c r="J269">
        <f t="shared" si="18"/>
        <v>11.62</v>
      </c>
      <c r="K269">
        <f>SUMIF('Rodda Stats to 17-18'!$A$3:$A$465,'Combined Stats - Formula'!$A269,'Rodda Stats to 17-18'!K$3:K$465)</f>
        <v>0</v>
      </c>
      <c r="L269">
        <f>SUMIF('Rodda Stats to 17-18'!$A$3:$A$465,'Combined Stats - Formula'!$A269,'Rodda Stats to 17-18'!L$3:L$465)</f>
        <v>4</v>
      </c>
      <c r="M269">
        <f>SUMIF('Rodda Stats to 17-18'!$A$3:$A$465,'Combined Stats - Formula'!$A269,'Rodda Stats to 17-18'!M$3:M$465)</f>
        <v>168</v>
      </c>
      <c r="N269">
        <f>SUMIF('Rodda Stats to 17-18'!$A$3:$A$465,'Combined Stats - Formula'!$A269,'Rodda Stats to 17-18'!N$3:N$465)</f>
        <v>0</v>
      </c>
      <c r="O269">
        <f>SUMIF('Rodda Stats to 17-18'!$A$3:$A$465,'Combined Stats - Formula'!$A269,'Rodda Stats to 17-18'!O$3:O$465)</f>
        <v>0</v>
      </c>
      <c r="P269">
        <f t="shared" si="17"/>
        <v>42</v>
      </c>
      <c r="Q269">
        <f t="shared" si="19"/>
        <v>0</v>
      </c>
      <c r="R269">
        <f t="shared" si="20"/>
        <v>0</v>
      </c>
      <c r="S269" s="23">
        <f>SUMIF('Rodda Stats to 17-18'!$A$3:$A$465,'Combined Stats - Formula'!$A269,'Rodda Stats to 17-18'!S$3:S$465)</f>
        <v>0</v>
      </c>
      <c r="T269">
        <f>SUMIF('Rodda Stats to 17-18'!$A$3:$A$465,'Combined Stats - Formula'!$A269,'Rodda Stats to 17-18'!T$3:T$465)</f>
        <v>14</v>
      </c>
      <c r="U269">
        <f>SUMIF('Rodda Stats to 17-18'!$A$3:$A$465,'Combined Stats - Formula'!$A269,'Rodda Stats to 17-18'!U$3:U$465)</f>
        <v>0</v>
      </c>
      <c r="V269">
        <f>SUMIF('Rodda Stats to 17-18'!$A$3:$A$465,'Combined Stats - Formula'!$A269,'Rodda Stats to 17-18'!V$3:V$465)</f>
        <v>0</v>
      </c>
    </row>
    <row r="270" spans="1:22" x14ac:dyDescent="0.25">
      <c r="A270" s="20" t="s">
        <v>808</v>
      </c>
      <c r="B270">
        <f>SUMIF('Rodda Stats to 17-18'!$A$3:$A$465,'Combined Stats - Formula'!$A270,'Rodda Stats to 17-18'!B$3:B$465)</f>
        <v>0</v>
      </c>
      <c r="C270">
        <f>SUMIF('Rodda Stats to 17-18'!$A$3:$A$465,'Combined Stats - Formula'!$A270,'Rodda Stats to 17-18'!C$3:C$465)</f>
        <v>12</v>
      </c>
      <c r="D270">
        <f>SUMIF('Rodda Stats to 17-18'!$A$3:$A$465,'Combined Stats - Formula'!$A270,'Rodda Stats to 17-18'!D$3:D$465)</f>
        <v>13</v>
      </c>
      <c r="E270">
        <f>SUMIF('Rodda Stats to 17-18'!$A$3:$A$465,'Combined Stats - Formula'!$A270,'Rodda Stats to 17-18'!E$3:E$465)</f>
        <v>113</v>
      </c>
      <c r="F270">
        <f>SUMIF('Rodda Stats to 17-18'!$A$3:$A$465,'Combined Stats - Formula'!$A270,'Rodda Stats to 17-18'!F$3:F$465)</f>
        <v>2</v>
      </c>
      <c r="G270">
        <f>SUMIF('Rodda Stats to 17-18'!$A$3:$A$465,'Combined Stats - Formula'!$A270,'Rodda Stats to 17-18'!G$3:G$465)</f>
        <v>0</v>
      </c>
      <c r="H270">
        <f>SUMIF('Rodda Stats to 17-18'!$A$3:$A$465,'Combined Stats - Formula'!$A270,'Rodda Stats to 17-18'!H$3:H$465)</f>
        <v>0</v>
      </c>
      <c r="I270" s="23">
        <f>SUMIF('Rodda Stats to 17-18'!$A$3:$A$465,'Combined Stats - Formula'!$A270,'Rodda Stats to 17-18'!I$3:I$465)</f>
        <v>23</v>
      </c>
      <c r="J270">
        <f t="shared" si="18"/>
        <v>10.27</v>
      </c>
      <c r="K270">
        <f>SUMIF('Rodda Stats to 17-18'!$A$3:$A$465,'Combined Stats - Formula'!$A270,'Rodda Stats to 17-18'!K$3:K$465)</f>
        <v>0</v>
      </c>
      <c r="L270">
        <f>SUMIF('Rodda Stats to 17-18'!$A$3:$A$465,'Combined Stats - Formula'!$A270,'Rodda Stats to 17-18'!L$3:L$465)</f>
        <v>1</v>
      </c>
      <c r="M270">
        <f>SUMIF('Rodda Stats to 17-18'!$A$3:$A$465,'Combined Stats - Formula'!$A270,'Rodda Stats to 17-18'!M$3:M$465)</f>
        <v>7</v>
      </c>
      <c r="N270">
        <f>SUMIF('Rodda Stats to 17-18'!$A$3:$A$465,'Combined Stats - Formula'!$A270,'Rodda Stats to 17-18'!N$3:N$465)</f>
        <v>0</v>
      </c>
      <c r="O270">
        <f>SUMIF('Rodda Stats to 17-18'!$A$3:$A$465,'Combined Stats - Formula'!$A270,'Rodda Stats to 17-18'!O$3:O$465)</f>
        <v>0</v>
      </c>
      <c r="P270">
        <f t="shared" ref="P270:P333" si="21">IFERROR(ROUND(M270/L270,2),"")</f>
        <v>7</v>
      </c>
      <c r="Q270">
        <f t="shared" si="19"/>
        <v>0</v>
      </c>
      <c r="R270">
        <f t="shared" si="20"/>
        <v>0</v>
      </c>
      <c r="S270" s="23">
        <f>SUMIF('Rodda Stats to 17-18'!$A$3:$A$465,'Combined Stats - Formula'!$A270,'Rodda Stats to 17-18'!S$3:S$465)</f>
        <v>0</v>
      </c>
      <c r="T270">
        <f>SUMIF('Rodda Stats to 17-18'!$A$3:$A$465,'Combined Stats - Formula'!$A270,'Rodda Stats to 17-18'!T$3:T$465)</f>
        <v>8</v>
      </c>
      <c r="U270">
        <f>SUMIF('Rodda Stats to 17-18'!$A$3:$A$465,'Combined Stats - Formula'!$A270,'Rodda Stats to 17-18'!U$3:U$465)</f>
        <v>0</v>
      </c>
      <c r="V270">
        <f>SUMIF('Rodda Stats to 17-18'!$A$3:$A$465,'Combined Stats - Formula'!$A270,'Rodda Stats to 17-18'!V$3:V$465)</f>
        <v>0</v>
      </c>
    </row>
    <row r="271" spans="1:22" x14ac:dyDescent="0.25">
      <c r="A271" s="20" t="s">
        <v>809</v>
      </c>
      <c r="B271">
        <f>SUMIF('Rodda Stats to 17-18'!$A$3:$A$465,'Combined Stats - Formula'!$A271,'Rodda Stats to 17-18'!B$3:B$465)</f>
        <v>0</v>
      </c>
      <c r="C271">
        <f>SUMIF('Rodda Stats to 17-18'!$A$3:$A$465,'Combined Stats - Formula'!$A271,'Rodda Stats to 17-18'!C$3:C$465)</f>
        <v>43</v>
      </c>
      <c r="D271">
        <f>SUMIF('Rodda Stats to 17-18'!$A$3:$A$465,'Combined Stats - Formula'!$A271,'Rodda Stats to 17-18'!D$3:D$465)</f>
        <v>30</v>
      </c>
      <c r="E271">
        <f>SUMIF('Rodda Stats to 17-18'!$A$3:$A$465,'Combined Stats - Formula'!$A271,'Rodda Stats to 17-18'!E$3:E$465)</f>
        <v>203</v>
      </c>
      <c r="F271">
        <f>SUMIF('Rodda Stats to 17-18'!$A$3:$A$465,'Combined Stats - Formula'!$A271,'Rodda Stats to 17-18'!F$3:F$465)</f>
        <v>13</v>
      </c>
      <c r="G271">
        <f>SUMIF('Rodda Stats to 17-18'!$A$3:$A$465,'Combined Stats - Formula'!$A271,'Rodda Stats to 17-18'!G$3:G$465)</f>
        <v>0</v>
      </c>
      <c r="H271">
        <f>SUMIF('Rodda Stats to 17-18'!$A$3:$A$465,'Combined Stats - Formula'!$A271,'Rodda Stats to 17-18'!H$3:H$465)</f>
        <v>0</v>
      </c>
      <c r="I271" s="23">
        <f>SUMIF('Rodda Stats to 17-18'!$A$3:$A$465,'Combined Stats - Formula'!$A271,'Rodda Stats to 17-18'!I$3:I$465)</f>
        <v>29</v>
      </c>
      <c r="J271">
        <f t="shared" si="18"/>
        <v>11.94</v>
      </c>
      <c r="K271">
        <f>SUMIF('Rodda Stats to 17-18'!$A$3:$A$465,'Combined Stats - Formula'!$A271,'Rodda Stats to 17-18'!K$3:K$465)</f>
        <v>0</v>
      </c>
      <c r="L271">
        <f>SUMIF('Rodda Stats to 17-18'!$A$3:$A$465,'Combined Stats - Formula'!$A271,'Rodda Stats to 17-18'!L$3:L$465)</f>
        <v>38</v>
      </c>
      <c r="M271">
        <f>SUMIF('Rodda Stats to 17-18'!$A$3:$A$465,'Combined Stats - Formula'!$A271,'Rodda Stats to 17-18'!M$3:M$465)</f>
        <v>617</v>
      </c>
      <c r="N271">
        <f>SUMIF('Rodda Stats to 17-18'!$A$3:$A$465,'Combined Stats - Formula'!$A271,'Rodda Stats to 17-18'!N$3:N$465)</f>
        <v>2</v>
      </c>
      <c r="O271">
        <f>SUMIF('Rodda Stats to 17-18'!$A$3:$A$465,'Combined Stats - Formula'!$A271,'Rodda Stats to 17-18'!O$3:O$465)</f>
        <v>0</v>
      </c>
      <c r="P271">
        <f t="shared" si="21"/>
        <v>16.239999999999998</v>
      </c>
      <c r="Q271">
        <f t="shared" si="19"/>
        <v>0</v>
      </c>
      <c r="R271">
        <f t="shared" si="20"/>
        <v>0</v>
      </c>
      <c r="S271" s="23">
        <f>SUMIF('Rodda Stats to 17-18'!$A$3:$A$465,'Combined Stats - Formula'!$A271,'Rodda Stats to 17-18'!S$3:S$465)</f>
        <v>0</v>
      </c>
      <c r="T271">
        <f>SUMIF('Rodda Stats to 17-18'!$A$3:$A$465,'Combined Stats - Formula'!$A271,'Rodda Stats to 17-18'!T$3:T$465)</f>
        <v>5</v>
      </c>
      <c r="U271">
        <f>SUMIF('Rodda Stats to 17-18'!$A$3:$A$465,'Combined Stats - Formula'!$A271,'Rodda Stats to 17-18'!U$3:U$465)</f>
        <v>0</v>
      </c>
      <c r="V271">
        <f>SUMIF('Rodda Stats to 17-18'!$A$3:$A$465,'Combined Stats - Formula'!$A271,'Rodda Stats to 17-18'!V$3:V$465)</f>
        <v>0</v>
      </c>
    </row>
    <row r="272" spans="1:22" x14ac:dyDescent="0.25">
      <c r="A272" s="20" t="s">
        <v>810</v>
      </c>
      <c r="B272">
        <f>SUMIF('Rodda Stats to 17-18'!$A$3:$A$465,'Combined Stats - Formula'!$A272,'Rodda Stats to 17-18'!B$3:B$465)</f>
        <v>0</v>
      </c>
      <c r="C272">
        <f>SUMIF('Rodda Stats to 17-18'!$A$3:$A$465,'Combined Stats - Formula'!$A272,'Rodda Stats to 17-18'!C$3:C$465)</f>
        <v>45</v>
      </c>
      <c r="D272">
        <f>SUMIF('Rodda Stats to 17-18'!$A$3:$A$465,'Combined Stats - Formula'!$A272,'Rodda Stats to 17-18'!D$3:D$465)</f>
        <v>36</v>
      </c>
      <c r="E272">
        <f>SUMIF('Rodda Stats to 17-18'!$A$3:$A$465,'Combined Stats - Formula'!$A272,'Rodda Stats to 17-18'!E$3:E$465)</f>
        <v>161</v>
      </c>
      <c r="F272">
        <f>SUMIF('Rodda Stats to 17-18'!$A$3:$A$465,'Combined Stats - Formula'!$A272,'Rodda Stats to 17-18'!F$3:F$465)</f>
        <v>10</v>
      </c>
      <c r="G272">
        <f>SUMIF('Rodda Stats to 17-18'!$A$3:$A$465,'Combined Stats - Formula'!$A272,'Rodda Stats to 17-18'!G$3:G$465)</f>
        <v>0</v>
      </c>
      <c r="H272">
        <f>SUMIF('Rodda Stats to 17-18'!$A$3:$A$465,'Combined Stats - Formula'!$A272,'Rodda Stats to 17-18'!H$3:H$465)</f>
        <v>0</v>
      </c>
      <c r="I272" s="23">
        <f>SUMIF('Rodda Stats to 17-18'!$A$3:$A$465,'Combined Stats - Formula'!$A272,'Rodda Stats to 17-18'!I$3:I$465)</f>
        <v>39</v>
      </c>
      <c r="J272">
        <f t="shared" si="18"/>
        <v>6.19</v>
      </c>
      <c r="K272">
        <f>SUMIF('Rodda Stats to 17-18'!$A$3:$A$465,'Combined Stats - Formula'!$A272,'Rodda Stats to 17-18'!K$3:K$465)</f>
        <v>0</v>
      </c>
      <c r="L272">
        <f>SUMIF('Rodda Stats to 17-18'!$A$3:$A$465,'Combined Stats - Formula'!$A272,'Rodda Stats to 17-18'!L$3:L$465)</f>
        <v>35</v>
      </c>
      <c r="M272">
        <f>SUMIF('Rodda Stats to 17-18'!$A$3:$A$465,'Combined Stats - Formula'!$A272,'Rodda Stats to 17-18'!M$3:M$465)</f>
        <v>1457</v>
      </c>
      <c r="N272">
        <f>SUMIF('Rodda Stats to 17-18'!$A$3:$A$465,'Combined Stats - Formula'!$A272,'Rodda Stats to 17-18'!N$3:N$465)</f>
        <v>0</v>
      </c>
      <c r="O272">
        <f>SUMIF('Rodda Stats to 17-18'!$A$3:$A$465,'Combined Stats - Formula'!$A272,'Rodda Stats to 17-18'!O$3:O$465)</f>
        <v>0</v>
      </c>
      <c r="P272">
        <f t="shared" si="21"/>
        <v>41.63</v>
      </c>
      <c r="Q272">
        <f t="shared" si="19"/>
        <v>0</v>
      </c>
      <c r="R272">
        <f t="shared" si="20"/>
        <v>0</v>
      </c>
      <c r="S272" s="23">
        <f>SUMIF('Rodda Stats to 17-18'!$A$3:$A$465,'Combined Stats - Formula'!$A272,'Rodda Stats to 17-18'!S$3:S$465)</f>
        <v>0</v>
      </c>
      <c r="T272">
        <f>SUMIF('Rodda Stats to 17-18'!$A$3:$A$465,'Combined Stats - Formula'!$A272,'Rodda Stats to 17-18'!T$3:T$465)</f>
        <v>17</v>
      </c>
      <c r="U272">
        <f>SUMIF('Rodda Stats to 17-18'!$A$3:$A$465,'Combined Stats - Formula'!$A272,'Rodda Stats to 17-18'!U$3:U$465)</f>
        <v>0</v>
      </c>
      <c r="V272">
        <f>SUMIF('Rodda Stats to 17-18'!$A$3:$A$465,'Combined Stats - Formula'!$A272,'Rodda Stats to 17-18'!V$3:V$465)</f>
        <v>0</v>
      </c>
    </row>
    <row r="273" spans="1:22" x14ac:dyDescent="0.25">
      <c r="A273" s="20" t="s">
        <v>811</v>
      </c>
      <c r="B273">
        <f>SUMIF('Rodda Stats to 17-18'!$A$3:$A$465,'Combined Stats - Formula'!$A273,'Rodda Stats to 17-18'!B$3:B$465)</f>
        <v>0</v>
      </c>
      <c r="C273">
        <f>SUMIF('Rodda Stats to 17-18'!$A$3:$A$465,'Combined Stats - Formula'!$A273,'Rodda Stats to 17-18'!C$3:C$465)</f>
        <v>24</v>
      </c>
      <c r="D273">
        <f>SUMIF('Rodda Stats to 17-18'!$A$3:$A$465,'Combined Stats - Formula'!$A273,'Rodda Stats to 17-18'!D$3:D$465)</f>
        <v>28</v>
      </c>
      <c r="E273">
        <f>SUMIF('Rodda Stats to 17-18'!$A$3:$A$465,'Combined Stats - Formula'!$A273,'Rodda Stats to 17-18'!E$3:E$465)</f>
        <v>350</v>
      </c>
      <c r="F273">
        <f>SUMIF('Rodda Stats to 17-18'!$A$3:$A$465,'Combined Stats - Formula'!$A273,'Rodda Stats to 17-18'!F$3:F$465)</f>
        <v>7</v>
      </c>
      <c r="G273">
        <f>SUMIF('Rodda Stats to 17-18'!$A$3:$A$465,'Combined Stats - Formula'!$A273,'Rodda Stats to 17-18'!G$3:G$465)</f>
        <v>1</v>
      </c>
      <c r="H273">
        <f>SUMIF('Rodda Stats to 17-18'!$A$3:$A$465,'Combined Stats - Formula'!$A273,'Rodda Stats to 17-18'!H$3:H$465)</f>
        <v>0</v>
      </c>
      <c r="I273" s="23">
        <f>SUMIF('Rodda Stats to 17-18'!$A$3:$A$465,'Combined Stats - Formula'!$A273,'Rodda Stats to 17-18'!I$3:I$465)</f>
        <v>55</v>
      </c>
      <c r="J273">
        <f t="shared" si="18"/>
        <v>16.670000000000002</v>
      </c>
      <c r="K273">
        <f>SUMIF('Rodda Stats to 17-18'!$A$3:$A$465,'Combined Stats - Formula'!$A273,'Rodda Stats to 17-18'!K$3:K$465)</f>
        <v>0</v>
      </c>
      <c r="L273">
        <f>SUMIF('Rodda Stats to 17-18'!$A$3:$A$465,'Combined Stats - Formula'!$A273,'Rodda Stats to 17-18'!L$3:L$465)</f>
        <v>3</v>
      </c>
      <c r="M273">
        <f>SUMIF('Rodda Stats to 17-18'!$A$3:$A$465,'Combined Stats - Formula'!$A273,'Rodda Stats to 17-18'!M$3:M$465)</f>
        <v>30</v>
      </c>
      <c r="N273">
        <f>SUMIF('Rodda Stats to 17-18'!$A$3:$A$465,'Combined Stats - Formula'!$A273,'Rodda Stats to 17-18'!N$3:N$465)</f>
        <v>0</v>
      </c>
      <c r="O273">
        <f>SUMIF('Rodda Stats to 17-18'!$A$3:$A$465,'Combined Stats - Formula'!$A273,'Rodda Stats to 17-18'!O$3:O$465)</f>
        <v>0</v>
      </c>
      <c r="P273">
        <f t="shared" si="21"/>
        <v>10</v>
      </c>
      <c r="Q273">
        <f t="shared" si="19"/>
        <v>0</v>
      </c>
      <c r="R273">
        <f t="shared" si="20"/>
        <v>0</v>
      </c>
      <c r="S273" s="23">
        <f>SUMIF('Rodda Stats to 17-18'!$A$3:$A$465,'Combined Stats - Formula'!$A273,'Rodda Stats to 17-18'!S$3:S$465)</f>
        <v>0</v>
      </c>
      <c r="T273">
        <f>SUMIF('Rodda Stats to 17-18'!$A$3:$A$465,'Combined Stats - Formula'!$A273,'Rodda Stats to 17-18'!T$3:T$465)</f>
        <v>9</v>
      </c>
      <c r="U273">
        <f>SUMIF('Rodda Stats to 17-18'!$A$3:$A$465,'Combined Stats - Formula'!$A273,'Rodda Stats to 17-18'!U$3:U$465)</f>
        <v>0</v>
      </c>
      <c r="V273">
        <f>SUMIF('Rodda Stats to 17-18'!$A$3:$A$465,'Combined Stats - Formula'!$A273,'Rodda Stats to 17-18'!V$3:V$465)</f>
        <v>0</v>
      </c>
    </row>
    <row r="274" spans="1:22" x14ac:dyDescent="0.25">
      <c r="A274" s="20" t="s">
        <v>812</v>
      </c>
      <c r="B274">
        <f>SUMIF('Rodda Stats to 17-18'!$A$3:$A$465,'Combined Stats - Formula'!$A274,'Rodda Stats to 17-18'!B$3:B$465)</f>
        <v>0</v>
      </c>
      <c r="C274">
        <f>SUMIF('Rodda Stats to 17-18'!$A$3:$A$465,'Combined Stats - Formula'!$A274,'Rodda Stats to 17-18'!C$3:C$465)</f>
        <v>9</v>
      </c>
      <c r="D274">
        <f>SUMIF('Rodda Stats to 17-18'!$A$3:$A$465,'Combined Stats - Formula'!$A274,'Rodda Stats to 17-18'!D$3:D$465)</f>
        <v>4</v>
      </c>
      <c r="E274">
        <f>SUMIF('Rodda Stats to 17-18'!$A$3:$A$465,'Combined Stats - Formula'!$A274,'Rodda Stats to 17-18'!E$3:E$465)</f>
        <v>74</v>
      </c>
      <c r="F274">
        <f>SUMIF('Rodda Stats to 17-18'!$A$3:$A$465,'Combined Stats - Formula'!$A274,'Rodda Stats to 17-18'!F$3:F$465)</f>
        <v>2</v>
      </c>
      <c r="G274">
        <f>SUMIF('Rodda Stats to 17-18'!$A$3:$A$465,'Combined Stats - Formula'!$A274,'Rodda Stats to 17-18'!G$3:G$465)</f>
        <v>0</v>
      </c>
      <c r="H274">
        <f>SUMIF('Rodda Stats to 17-18'!$A$3:$A$465,'Combined Stats - Formula'!$A274,'Rodda Stats to 17-18'!H$3:H$465)</f>
        <v>0</v>
      </c>
      <c r="I274" s="23">
        <f>SUMIF('Rodda Stats to 17-18'!$A$3:$A$465,'Combined Stats - Formula'!$A274,'Rodda Stats to 17-18'!I$3:I$465)</f>
        <v>23</v>
      </c>
      <c r="J274">
        <f t="shared" si="18"/>
        <v>37</v>
      </c>
      <c r="K274">
        <f>SUMIF('Rodda Stats to 17-18'!$A$3:$A$465,'Combined Stats - Formula'!$A274,'Rodda Stats to 17-18'!K$3:K$465)</f>
        <v>0</v>
      </c>
      <c r="L274">
        <f>SUMIF('Rodda Stats to 17-18'!$A$3:$A$465,'Combined Stats - Formula'!$A274,'Rodda Stats to 17-18'!L$3:L$465)</f>
        <v>14</v>
      </c>
      <c r="M274">
        <f>SUMIF('Rodda Stats to 17-18'!$A$3:$A$465,'Combined Stats - Formula'!$A274,'Rodda Stats to 17-18'!M$3:M$465)</f>
        <v>387</v>
      </c>
      <c r="N274">
        <f>SUMIF('Rodda Stats to 17-18'!$A$3:$A$465,'Combined Stats - Formula'!$A274,'Rodda Stats to 17-18'!N$3:N$465)</f>
        <v>0</v>
      </c>
      <c r="O274">
        <f>SUMIF('Rodda Stats to 17-18'!$A$3:$A$465,'Combined Stats - Formula'!$A274,'Rodda Stats to 17-18'!O$3:O$465)</f>
        <v>0</v>
      </c>
      <c r="P274">
        <f t="shared" si="21"/>
        <v>27.64</v>
      </c>
      <c r="Q274">
        <f t="shared" si="19"/>
        <v>0</v>
      </c>
      <c r="R274">
        <f t="shared" si="20"/>
        <v>0</v>
      </c>
      <c r="S274" s="23">
        <f>SUMIF('Rodda Stats to 17-18'!$A$3:$A$465,'Combined Stats - Formula'!$A274,'Rodda Stats to 17-18'!S$3:S$465)</f>
        <v>0</v>
      </c>
      <c r="T274">
        <f>SUMIF('Rodda Stats to 17-18'!$A$3:$A$465,'Combined Stats - Formula'!$A274,'Rodda Stats to 17-18'!T$3:T$465)</f>
        <v>4</v>
      </c>
      <c r="U274">
        <f>SUMIF('Rodda Stats to 17-18'!$A$3:$A$465,'Combined Stats - Formula'!$A274,'Rodda Stats to 17-18'!U$3:U$465)</f>
        <v>0</v>
      </c>
      <c r="V274">
        <f>SUMIF('Rodda Stats to 17-18'!$A$3:$A$465,'Combined Stats - Formula'!$A274,'Rodda Stats to 17-18'!V$3:V$465)</f>
        <v>0</v>
      </c>
    </row>
    <row r="275" spans="1:22" x14ac:dyDescent="0.25">
      <c r="A275" s="20" t="s">
        <v>813</v>
      </c>
      <c r="B275">
        <f>SUMIF('Rodda Stats to 17-18'!$A$3:$A$465,'Combined Stats - Formula'!$A275,'Rodda Stats to 17-18'!B$3:B$465)</f>
        <v>0</v>
      </c>
      <c r="C275">
        <f>SUMIF('Rodda Stats to 17-18'!$A$3:$A$465,'Combined Stats - Formula'!$A275,'Rodda Stats to 17-18'!C$3:C$465)</f>
        <v>9</v>
      </c>
      <c r="D275">
        <f>SUMIF('Rodda Stats to 17-18'!$A$3:$A$465,'Combined Stats - Formula'!$A275,'Rodda Stats to 17-18'!D$3:D$465)</f>
        <v>10</v>
      </c>
      <c r="E275">
        <f>SUMIF('Rodda Stats to 17-18'!$A$3:$A$465,'Combined Stats - Formula'!$A275,'Rodda Stats to 17-18'!E$3:E$465)</f>
        <v>184</v>
      </c>
      <c r="F275">
        <f>SUMIF('Rodda Stats to 17-18'!$A$3:$A$465,'Combined Stats - Formula'!$A275,'Rodda Stats to 17-18'!F$3:F$465)</f>
        <v>0</v>
      </c>
      <c r="G275">
        <f>SUMIF('Rodda Stats to 17-18'!$A$3:$A$465,'Combined Stats - Formula'!$A275,'Rodda Stats to 17-18'!G$3:G$465)</f>
        <v>0</v>
      </c>
      <c r="H275">
        <f>SUMIF('Rodda Stats to 17-18'!$A$3:$A$465,'Combined Stats - Formula'!$A275,'Rodda Stats to 17-18'!H$3:H$465)</f>
        <v>0</v>
      </c>
      <c r="I275" s="23">
        <f>SUMIF('Rodda Stats to 17-18'!$A$3:$A$465,'Combined Stats - Formula'!$A275,'Rodda Stats to 17-18'!I$3:I$465)</f>
        <v>44</v>
      </c>
      <c r="J275">
        <f t="shared" si="18"/>
        <v>18.399999999999999</v>
      </c>
      <c r="K275">
        <f>SUMIF('Rodda Stats to 17-18'!$A$3:$A$465,'Combined Stats - Formula'!$A275,'Rodda Stats to 17-18'!K$3:K$465)</f>
        <v>0</v>
      </c>
      <c r="L275">
        <f>SUMIF('Rodda Stats to 17-18'!$A$3:$A$465,'Combined Stats - Formula'!$A275,'Rodda Stats to 17-18'!L$3:L$465)</f>
        <v>0</v>
      </c>
      <c r="M275">
        <f>SUMIF('Rodda Stats to 17-18'!$A$3:$A$465,'Combined Stats - Formula'!$A275,'Rodda Stats to 17-18'!M$3:M$465)</f>
        <v>0</v>
      </c>
      <c r="N275">
        <f>SUMIF('Rodda Stats to 17-18'!$A$3:$A$465,'Combined Stats - Formula'!$A275,'Rodda Stats to 17-18'!N$3:N$465)</f>
        <v>0</v>
      </c>
      <c r="O275">
        <f>SUMIF('Rodda Stats to 17-18'!$A$3:$A$465,'Combined Stats - Formula'!$A275,'Rodda Stats to 17-18'!O$3:O$465)</f>
        <v>0</v>
      </c>
      <c r="P275" t="str">
        <f t="shared" si="21"/>
        <v/>
      </c>
      <c r="Q275">
        <f t="shared" si="19"/>
        <v>0</v>
      </c>
      <c r="R275">
        <f t="shared" si="20"/>
        <v>0</v>
      </c>
      <c r="S275" s="23">
        <f>SUMIF('Rodda Stats to 17-18'!$A$3:$A$465,'Combined Stats - Formula'!$A275,'Rodda Stats to 17-18'!S$3:S$465)</f>
        <v>0</v>
      </c>
      <c r="T275">
        <f>SUMIF('Rodda Stats to 17-18'!$A$3:$A$465,'Combined Stats - Formula'!$A275,'Rodda Stats to 17-18'!T$3:T$465)</f>
        <v>4</v>
      </c>
      <c r="U275">
        <f>SUMIF('Rodda Stats to 17-18'!$A$3:$A$465,'Combined Stats - Formula'!$A275,'Rodda Stats to 17-18'!U$3:U$465)</f>
        <v>0</v>
      </c>
      <c r="V275">
        <f>SUMIF('Rodda Stats to 17-18'!$A$3:$A$465,'Combined Stats - Formula'!$A275,'Rodda Stats to 17-18'!V$3:V$465)</f>
        <v>0</v>
      </c>
    </row>
    <row r="276" spans="1:22" x14ac:dyDescent="0.25">
      <c r="A276" s="20" t="s">
        <v>814</v>
      </c>
      <c r="B276">
        <f>SUMIF('Rodda Stats to 17-18'!$A$3:$A$465,'Combined Stats - Formula'!$A276,'Rodda Stats to 17-18'!B$3:B$465)</f>
        <v>0</v>
      </c>
      <c r="C276">
        <f>SUMIF('Rodda Stats to 17-18'!$A$3:$A$465,'Combined Stats - Formula'!$A276,'Rodda Stats to 17-18'!C$3:C$465)</f>
        <v>16</v>
      </c>
      <c r="D276">
        <f>SUMIF('Rodda Stats to 17-18'!$A$3:$A$465,'Combined Stats - Formula'!$A276,'Rodda Stats to 17-18'!D$3:D$465)</f>
        <v>8</v>
      </c>
      <c r="E276">
        <f>SUMIF('Rodda Stats to 17-18'!$A$3:$A$465,'Combined Stats - Formula'!$A276,'Rodda Stats to 17-18'!E$3:E$465)</f>
        <v>42</v>
      </c>
      <c r="F276">
        <f>SUMIF('Rodda Stats to 17-18'!$A$3:$A$465,'Combined Stats - Formula'!$A276,'Rodda Stats to 17-18'!F$3:F$465)</f>
        <v>6</v>
      </c>
      <c r="G276">
        <f>SUMIF('Rodda Stats to 17-18'!$A$3:$A$465,'Combined Stats - Formula'!$A276,'Rodda Stats to 17-18'!G$3:G$465)</f>
        <v>0</v>
      </c>
      <c r="H276">
        <f>SUMIF('Rodda Stats to 17-18'!$A$3:$A$465,'Combined Stats - Formula'!$A276,'Rodda Stats to 17-18'!H$3:H$465)</f>
        <v>0</v>
      </c>
      <c r="I276" s="23">
        <f>SUMIF('Rodda Stats to 17-18'!$A$3:$A$465,'Combined Stats - Formula'!$A276,'Rodda Stats to 17-18'!I$3:I$465)</f>
        <v>8.1</v>
      </c>
      <c r="J276">
        <f t="shared" si="18"/>
        <v>21</v>
      </c>
      <c r="K276">
        <f>SUMIF('Rodda Stats to 17-18'!$A$3:$A$465,'Combined Stats - Formula'!$A276,'Rodda Stats to 17-18'!K$3:K$465)</f>
        <v>0</v>
      </c>
      <c r="L276">
        <f>SUMIF('Rodda Stats to 17-18'!$A$3:$A$465,'Combined Stats - Formula'!$A276,'Rodda Stats to 17-18'!L$3:L$465)</f>
        <v>13</v>
      </c>
      <c r="M276">
        <f>SUMIF('Rodda Stats to 17-18'!$A$3:$A$465,'Combined Stats - Formula'!$A276,'Rodda Stats to 17-18'!M$3:M$465)</f>
        <v>309</v>
      </c>
      <c r="N276">
        <f>SUMIF('Rodda Stats to 17-18'!$A$3:$A$465,'Combined Stats - Formula'!$A276,'Rodda Stats to 17-18'!N$3:N$465)</f>
        <v>0</v>
      </c>
      <c r="O276">
        <f>SUMIF('Rodda Stats to 17-18'!$A$3:$A$465,'Combined Stats - Formula'!$A276,'Rodda Stats to 17-18'!O$3:O$465)</f>
        <v>0</v>
      </c>
      <c r="P276">
        <f t="shared" si="21"/>
        <v>23.77</v>
      </c>
      <c r="Q276">
        <f t="shared" si="19"/>
        <v>0</v>
      </c>
      <c r="R276">
        <f t="shared" si="20"/>
        <v>0</v>
      </c>
      <c r="S276" s="23">
        <f>SUMIF('Rodda Stats to 17-18'!$A$3:$A$465,'Combined Stats - Formula'!$A276,'Rodda Stats to 17-18'!S$3:S$465)</f>
        <v>0</v>
      </c>
      <c r="T276">
        <f>SUMIF('Rodda Stats to 17-18'!$A$3:$A$465,'Combined Stats - Formula'!$A276,'Rodda Stats to 17-18'!T$3:T$465)</f>
        <v>5</v>
      </c>
      <c r="U276">
        <f>SUMIF('Rodda Stats to 17-18'!$A$3:$A$465,'Combined Stats - Formula'!$A276,'Rodda Stats to 17-18'!U$3:U$465)</f>
        <v>0</v>
      </c>
      <c r="V276">
        <f>SUMIF('Rodda Stats to 17-18'!$A$3:$A$465,'Combined Stats - Formula'!$A276,'Rodda Stats to 17-18'!V$3:V$465)</f>
        <v>0</v>
      </c>
    </row>
    <row r="277" spans="1:22" x14ac:dyDescent="0.25">
      <c r="A277" s="20" t="s">
        <v>815</v>
      </c>
      <c r="B277">
        <f>SUMIF('Rodda Stats to 17-18'!$A$3:$A$465,'Combined Stats - Formula'!$A277,'Rodda Stats to 17-18'!B$3:B$465)</f>
        <v>0</v>
      </c>
      <c r="C277">
        <f>SUMIF('Rodda Stats to 17-18'!$A$3:$A$465,'Combined Stats - Formula'!$A277,'Rodda Stats to 17-18'!C$3:C$465)</f>
        <v>5</v>
      </c>
      <c r="D277">
        <f>SUMIF('Rodda Stats to 17-18'!$A$3:$A$465,'Combined Stats - Formula'!$A277,'Rodda Stats to 17-18'!D$3:D$465)</f>
        <v>7</v>
      </c>
      <c r="E277">
        <f>SUMIF('Rodda Stats to 17-18'!$A$3:$A$465,'Combined Stats - Formula'!$A277,'Rodda Stats to 17-18'!E$3:E$465)</f>
        <v>8</v>
      </c>
      <c r="F277">
        <f>SUMIF('Rodda Stats to 17-18'!$A$3:$A$465,'Combined Stats - Formula'!$A277,'Rodda Stats to 17-18'!F$3:F$465)</f>
        <v>1</v>
      </c>
      <c r="G277">
        <f>SUMIF('Rodda Stats to 17-18'!$A$3:$A$465,'Combined Stats - Formula'!$A277,'Rodda Stats to 17-18'!G$3:G$465)</f>
        <v>0</v>
      </c>
      <c r="H277">
        <f>SUMIF('Rodda Stats to 17-18'!$A$3:$A$465,'Combined Stats - Formula'!$A277,'Rodda Stats to 17-18'!H$3:H$465)</f>
        <v>0</v>
      </c>
      <c r="I277" s="23">
        <f>SUMIF('Rodda Stats to 17-18'!$A$3:$A$465,'Combined Stats - Formula'!$A277,'Rodda Stats to 17-18'!I$3:I$465)</f>
        <v>3</v>
      </c>
      <c r="J277">
        <f t="shared" si="18"/>
        <v>1.33</v>
      </c>
      <c r="K277">
        <f>SUMIF('Rodda Stats to 17-18'!$A$3:$A$465,'Combined Stats - Formula'!$A277,'Rodda Stats to 17-18'!K$3:K$465)</f>
        <v>0</v>
      </c>
      <c r="L277">
        <f>SUMIF('Rodda Stats to 17-18'!$A$3:$A$465,'Combined Stats - Formula'!$A277,'Rodda Stats to 17-18'!L$3:L$465)</f>
        <v>0</v>
      </c>
      <c r="M277">
        <f>SUMIF('Rodda Stats to 17-18'!$A$3:$A$465,'Combined Stats - Formula'!$A277,'Rodda Stats to 17-18'!M$3:M$465)</f>
        <v>19</v>
      </c>
      <c r="N277">
        <f>SUMIF('Rodda Stats to 17-18'!$A$3:$A$465,'Combined Stats - Formula'!$A277,'Rodda Stats to 17-18'!N$3:N$465)</f>
        <v>0</v>
      </c>
      <c r="O277">
        <f>SUMIF('Rodda Stats to 17-18'!$A$3:$A$465,'Combined Stats - Formula'!$A277,'Rodda Stats to 17-18'!O$3:O$465)</f>
        <v>0</v>
      </c>
      <c r="P277" t="str">
        <f t="shared" si="21"/>
        <v/>
      </c>
      <c r="Q277">
        <f t="shared" si="19"/>
        <v>0</v>
      </c>
      <c r="R277">
        <f t="shared" si="20"/>
        <v>0</v>
      </c>
      <c r="S277" s="23">
        <f>SUMIF('Rodda Stats to 17-18'!$A$3:$A$465,'Combined Stats - Formula'!$A277,'Rodda Stats to 17-18'!S$3:S$465)</f>
        <v>0</v>
      </c>
      <c r="T277">
        <f>SUMIF('Rodda Stats to 17-18'!$A$3:$A$465,'Combined Stats - Formula'!$A277,'Rodda Stats to 17-18'!T$3:T$465)</f>
        <v>3</v>
      </c>
      <c r="U277">
        <f>SUMIF('Rodda Stats to 17-18'!$A$3:$A$465,'Combined Stats - Formula'!$A277,'Rodda Stats to 17-18'!U$3:U$465)</f>
        <v>0</v>
      </c>
      <c r="V277">
        <f>SUMIF('Rodda Stats to 17-18'!$A$3:$A$465,'Combined Stats - Formula'!$A277,'Rodda Stats to 17-18'!V$3:V$465)</f>
        <v>0</v>
      </c>
    </row>
    <row r="278" spans="1:22" x14ac:dyDescent="0.25">
      <c r="A278" s="20" t="s">
        <v>816</v>
      </c>
      <c r="B278">
        <f>SUMIF('Rodda Stats to 17-18'!$A$3:$A$465,'Combined Stats - Formula'!$A278,'Rodda Stats to 17-18'!B$3:B$465)</f>
        <v>0</v>
      </c>
      <c r="C278">
        <f>SUMIF('Rodda Stats to 17-18'!$A$3:$A$465,'Combined Stats - Formula'!$A278,'Rodda Stats to 17-18'!C$3:C$465)</f>
        <v>8</v>
      </c>
      <c r="D278">
        <f>SUMIF('Rodda Stats to 17-18'!$A$3:$A$465,'Combined Stats - Formula'!$A278,'Rodda Stats to 17-18'!D$3:D$465)</f>
        <v>9</v>
      </c>
      <c r="E278">
        <f>SUMIF('Rodda Stats to 17-18'!$A$3:$A$465,'Combined Stats - Formula'!$A278,'Rodda Stats to 17-18'!E$3:E$465)</f>
        <v>217</v>
      </c>
      <c r="F278">
        <f>SUMIF('Rodda Stats to 17-18'!$A$3:$A$465,'Combined Stats - Formula'!$A278,'Rodda Stats to 17-18'!F$3:F$465)</f>
        <v>0</v>
      </c>
      <c r="G278">
        <f>SUMIF('Rodda Stats to 17-18'!$A$3:$A$465,'Combined Stats - Formula'!$A278,'Rodda Stats to 17-18'!G$3:G$465)</f>
        <v>1</v>
      </c>
      <c r="H278">
        <f>SUMIF('Rodda Stats to 17-18'!$A$3:$A$465,'Combined Stats - Formula'!$A278,'Rodda Stats to 17-18'!H$3:H$465)</f>
        <v>0</v>
      </c>
      <c r="I278" s="23">
        <f>SUMIF('Rodda Stats to 17-18'!$A$3:$A$465,'Combined Stats - Formula'!$A278,'Rodda Stats to 17-18'!I$3:I$465)</f>
        <v>85</v>
      </c>
      <c r="J278">
        <f t="shared" si="18"/>
        <v>24.11</v>
      </c>
      <c r="K278">
        <f>SUMIF('Rodda Stats to 17-18'!$A$3:$A$465,'Combined Stats - Formula'!$A278,'Rodda Stats to 17-18'!K$3:K$465)</f>
        <v>0</v>
      </c>
      <c r="L278">
        <f>SUMIF('Rodda Stats to 17-18'!$A$3:$A$465,'Combined Stats - Formula'!$A278,'Rodda Stats to 17-18'!L$3:L$465)</f>
        <v>10</v>
      </c>
      <c r="M278">
        <f>SUMIF('Rodda Stats to 17-18'!$A$3:$A$465,'Combined Stats - Formula'!$A278,'Rodda Stats to 17-18'!M$3:M$465)</f>
        <v>264</v>
      </c>
      <c r="N278">
        <f>SUMIF('Rodda Stats to 17-18'!$A$3:$A$465,'Combined Stats - Formula'!$A278,'Rodda Stats to 17-18'!N$3:N$465)</f>
        <v>0</v>
      </c>
      <c r="O278">
        <f>SUMIF('Rodda Stats to 17-18'!$A$3:$A$465,'Combined Stats - Formula'!$A278,'Rodda Stats to 17-18'!O$3:O$465)</f>
        <v>0</v>
      </c>
      <c r="P278">
        <f t="shared" si="21"/>
        <v>26.4</v>
      </c>
      <c r="Q278">
        <f t="shared" si="19"/>
        <v>0</v>
      </c>
      <c r="R278">
        <f t="shared" si="20"/>
        <v>0</v>
      </c>
      <c r="S278" s="23">
        <f>SUMIF('Rodda Stats to 17-18'!$A$3:$A$465,'Combined Stats - Formula'!$A278,'Rodda Stats to 17-18'!S$3:S$465)</f>
        <v>0</v>
      </c>
      <c r="T278">
        <f>SUMIF('Rodda Stats to 17-18'!$A$3:$A$465,'Combined Stats - Formula'!$A278,'Rodda Stats to 17-18'!T$3:T$465)</f>
        <v>2</v>
      </c>
      <c r="U278">
        <f>SUMIF('Rodda Stats to 17-18'!$A$3:$A$465,'Combined Stats - Formula'!$A278,'Rodda Stats to 17-18'!U$3:U$465)</f>
        <v>0</v>
      </c>
      <c r="V278">
        <f>SUMIF('Rodda Stats to 17-18'!$A$3:$A$465,'Combined Stats - Formula'!$A278,'Rodda Stats to 17-18'!V$3:V$465)</f>
        <v>0</v>
      </c>
    </row>
    <row r="279" spans="1:22" x14ac:dyDescent="0.25">
      <c r="A279" s="20" t="s">
        <v>817</v>
      </c>
      <c r="B279">
        <f>SUMIF('Rodda Stats to 17-18'!$A$3:$A$465,'Combined Stats - Formula'!$A279,'Rodda Stats to 17-18'!B$3:B$465)</f>
        <v>0</v>
      </c>
      <c r="C279">
        <f>SUMIF('Rodda Stats to 17-18'!$A$3:$A$465,'Combined Stats - Formula'!$A279,'Rodda Stats to 17-18'!C$3:C$465)</f>
        <v>45</v>
      </c>
      <c r="D279">
        <f>SUMIF('Rodda Stats to 17-18'!$A$3:$A$465,'Combined Stats - Formula'!$A279,'Rodda Stats to 17-18'!D$3:D$465)</f>
        <v>48</v>
      </c>
      <c r="E279">
        <f>SUMIF('Rodda Stats to 17-18'!$A$3:$A$465,'Combined Stats - Formula'!$A279,'Rodda Stats to 17-18'!E$3:E$465)</f>
        <v>1156</v>
      </c>
      <c r="F279">
        <f>SUMIF('Rodda Stats to 17-18'!$A$3:$A$465,'Combined Stats - Formula'!$A279,'Rodda Stats to 17-18'!F$3:F$465)</f>
        <v>3</v>
      </c>
      <c r="G279">
        <f>SUMIF('Rodda Stats to 17-18'!$A$3:$A$465,'Combined Stats - Formula'!$A279,'Rodda Stats to 17-18'!G$3:G$465)</f>
        <v>9</v>
      </c>
      <c r="H279">
        <f>SUMIF('Rodda Stats to 17-18'!$A$3:$A$465,'Combined Stats - Formula'!$A279,'Rodda Stats to 17-18'!H$3:H$465)</f>
        <v>0</v>
      </c>
      <c r="I279" s="23">
        <f>SUMIF('Rodda Stats to 17-18'!$A$3:$A$465,'Combined Stats - Formula'!$A279,'Rodda Stats to 17-18'!I$3:I$465)</f>
        <v>90</v>
      </c>
      <c r="J279">
        <f t="shared" si="18"/>
        <v>25.69</v>
      </c>
      <c r="K279">
        <f>SUMIF('Rodda Stats to 17-18'!$A$3:$A$465,'Combined Stats - Formula'!$A279,'Rodda Stats to 17-18'!K$3:K$465)</f>
        <v>0</v>
      </c>
      <c r="L279">
        <f>SUMIF('Rodda Stats to 17-18'!$A$3:$A$465,'Combined Stats - Formula'!$A279,'Rodda Stats to 17-18'!L$3:L$465)</f>
        <v>34</v>
      </c>
      <c r="M279">
        <f>SUMIF('Rodda Stats to 17-18'!$A$3:$A$465,'Combined Stats - Formula'!$A279,'Rodda Stats to 17-18'!M$3:M$465)</f>
        <v>1027</v>
      </c>
      <c r="N279">
        <f>SUMIF('Rodda Stats to 17-18'!$A$3:$A$465,'Combined Stats - Formula'!$A279,'Rodda Stats to 17-18'!N$3:N$465)</f>
        <v>0</v>
      </c>
      <c r="O279">
        <f>SUMIF('Rodda Stats to 17-18'!$A$3:$A$465,'Combined Stats - Formula'!$A279,'Rodda Stats to 17-18'!O$3:O$465)</f>
        <v>0</v>
      </c>
      <c r="P279">
        <f t="shared" si="21"/>
        <v>30.21</v>
      </c>
      <c r="Q279">
        <f t="shared" si="19"/>
        <v>0</v>
      </c>
      <c r="R279">
        <f t="shared" si="20"/>
        <v>0</v>
      </c>
      <c r="S279" s="23">
        <f>SUMIF('Rodda Stats to 17-18'!$A$3:$A$465,'Combined Stats - Formula'!$A279,'Rodda Stats to 17-18'!S$3:S$465)</f>
        <v>0</v>
      </c>
      <c r="T279">
        <f>SUMIF('Rodda Stats to 17-18'!$A$3:$A$465,'Combined Stats - Formula'!$A279,'Rodda Stats to 17-18'!T$3:T$465)</f>
        <v>22</v>
      </c>
      <c r="U279">
        <f>SUMIF('Rodda Stats to 17-18'!$A$3:$A$465,'Combined Stats - Formula'!$A279,'Rodda Stats to 17-18'!U$3:U$465)</f>
        <v>0</v>
      </c>
      <c r="V279">
        <f>SUMIF('Rodda Stats to 17-18'!$A$3:$A$465,'Combined Stats - Formula'!$A279,'Rodda Stats to 17-18'!V$3:V$465)</f>
        <v>0</v>
      </c>
    </row>
    <row r="280" spans="1:22" x14ac:dyDescent="0.25">
      <c r="A280" s="20" t="s">
        <v>818</v>
      </c>
      <c r="B280">
        <f>SUMIF('Rodda Stats to 17-18'!$A$3:$A$465,'Combined Stats - Formula'!$A280,'Rodda Stats to 17-18'!B$3:B$465)</f>
        <v>0</v>
      </c>
      <c r="C280">
        <f>SUMIF('Rodda Stats to 17-18'!$A$3:$A$465,'Combined Stats - Formula'!$A280,'Rodda Stats to 17-18'!C$3:C$465)</f>
        <v>23</v>
      </c>
      <c r="D280">
        <f>SUMIF('Rodda Stats to 17-18'!$A$3:$A$465,'Combined Stats - Formula'!$A280,'Rodda Stats to 17-18'!D$3:D$465)</f>
        <v>25</v>
      </c>
      <c r="E280">
        <f>SUMIF('Rodda Stats to 17-18'!$A$3:$A$465,'Combined Stats - Formula'!$A280,'Rodda Stats to 17-18'!E$3:E$465)</f>
        <v>338</v>
      </c>
      <c r="F280">
        <f>SUMIF('Rodda Stats to 17-18'!$A$3:$A$465,'Combined Stats - Formula'!$A280,'Rodda Stats to 17-18'!F$3:F$465)</f>
        <v>7</v>
      </c>
      <c r="G280">
        <f>SUMIF('Rodda Stats to 17-18'!$A$3:$A$465,'Combined Stats - Formula'!$A280,'Rodda Stats to 17-18'!G$3:G$465)</f>
        <v>1</v>
      </c>
      <c r="H280">
        <f>SUMIF('Rodda Stats to 17-18'!$A$3:$A$465,'Combined Stats - Formula'!$A280,'Rodda Stats to 17-18'!H$3:H$465)</f>
        <v>0</v>
      </c>
      <c r="I280" s="23">
        <f>SUMIF('Rodda Stats to 17-18'!$A$3:$A$465,'Combined Stats - Formula'!$A280,'Rodda Stats to 17-18'!I$3:I$465)</f>
        <v>70.099999999999994</v>
      </c>
      <c r="J280">
        <f t="shared" si="18"/>
        <v>18.78</v>
      </c>
      <c r="K280">
        <f>SUMIF('Rodda Stats to 17-18'!$A$3:$A$465,'Combined Stats - Formula'!$A280,'Rodda Stats to 17-18'!K$3:K$465)</f>
        <v>0</v>
      </c>
      <c r="L280">
        <f>SUMIF('Rodda Stats to 17-18'!$A$3:$A$465,'Combined Stats - Formula'!$A280,'Rodda Stats to 17-18'!L$3:L$465)</f>
        <v>0</v>
      </c>
      <c r="M280">
        <f>SUMIF('Rodda Stats to 17-18'!$A$3:$A$465,'Combined Stats - Formula'!$A280,'Rodda Stats to 17-18'!M$3:M$465)</f>
        <v>0</v>
      </c>
      <c r="N280">
        <f>SUMIF('Rodda Stats to 17-18'!$A$3:$A$465,'Combined Stats - Formula'!$A280,'Rodda Stats to 17-18'!N$3:N$465)</f>
        <v>0</v>
      </c>
      <c r="O280">
        <f>SUMIF('Rodda Stats to 17-18'!$A$3:$A$465,'Combined Stats - Formula'!$A280,'Rodda Stats to 17-18'!O$3:O$465)</f>
        <v>0</v>
      </c>
      <c r="P280" t="str">
        <f t="shared" si="21"/>
        <v/>
      </c>
      <c r="Q280">
        <f t="shared" si="19"/>
        <v>0</v>
      </c>
      <c r="R280">
        <f t="shared" si="20"/>
        <v>0</v>
      </c>
      <c r="S280" s="23">
        <f>SUMIF('Rodda Stats to 17-18'!$A$3:$A$465,'Combined Stats - Formula'!$A280,'Rodda Stats to 17-18'!S$3:S$465)</f>
        <v>0</v>
      </c>
      <c r="T280">
        <f>SUMIF('Rodda Stats to 17-18'!$A$3:$A$465,'Combined Stats - Formula'!$A280,'Rodda Stats to 17-18'!T$3:T$465)</f>
        <v>18</v>
      </c>
      <c r="U280">
        <f>SUMIF('Rodda Stats to 17-18'!$A$3:$A$465,'Combined Stats - Formula'!$A280,'Rodda Stats to 17-18'!U$3:U$465)</f>
        <v>0</v>
      </c>
      <c r="V280">
        <f>SUMIF('Rodda Stats to 17-18'!$A$3:$A$465,'Combined Stats - Formula'!$A280,'Rodda Stats to 17-18'!V$3:V$465)</f>
        <v>0</v>
      </c>
    </row>
    <row r="281" spans="1:22" x14ac:dyDescent="0.25">
      <c r="A281" s="36" t="s">
        <v>473</v>
      </c>
      <c r="B281">
        <f>SUMIF('Rodda Stats to 17-18'!$A$3:$A$465,'Combined Stats - Formula'!$A281,'Rodda Stats to 17-18'!B$3:B$465)</f>
        <v>0</v>
      </c>
      <c r="C281">
        <f>SUMIF('Rodda Stats to 17-18'!$A$3:$A$465,'Combined Stats - Formula'!$A281,'Rodda Stats to 17-18'!C$3:C$465)</f>
        <v>14</v>
      </c>
      <c r="D281">
        <f>SUMIF('Rodda Stats to 17-18'!$A$3:$A$465,'Combined Stats - Formula'!$A281,'Rodda Stats to 17-18'!D$3:D$465)</f>
        <v>16</v>
      </c>
      <c r="E281">
        <f>SUMIF('Rodda Stats to 17-18'!$A$3:$A$465,'Combined Stats - Formula'!$A281,'Rodda Stats to 17-18'!E$3:E$465)</f>
        <v>787</v>
      </c>
      <c r="F281">
        <f>SUMIF('Rodda Stats to 17-18'!$A$3:$A$465,'Combined Stats - Formula'!$A281,'Rodda Stats to 17-18'!F$3:F$465)</f>
        <v>1</v>
      </c>
      <c r="G281">
        <f>SUMIF('Rodda Stats to 17-18'!$A$3:$A$465,'Combined Stats - Formula'!$A281,'Rodda Stats to 17-18'!G$3:G$465)</f>
        <v>3</v>
      </c>
      <c r="H281">
        <f>SUMIF('Rodda Stats to 17-18'!$A$3:$A$465,'Combined Stats - Formula'!$A281,'Rodda Stats to 17-18'!H$3:H$465)</f>
        <v>3</v>
      </c>
      <c r="I281" s="23">
        <f>SUMIF('Rodda Stats to 17-18'!$A$3:$A$465,'Combined Stats - Formula'!$A281,'Rodda Stats to 17-18'!I$3:I$465)</f>
        <v>132</v>
      </c>
      <c r="J281">
        <f t="shared" si="18"/>
        <v>52.47</v>
      </c>
      <c r="K281">
        <f>SUMIF('Rodda Stats to 17-18'!$A$3:$A$465,'Combined Stats - Formula'!$A281,'Rodda Stats to 17-18'!K$3:K$465)</f>
        <v>0</v>
      </c>
      <c r="L281">
        <f>SUMIF('Rodda Stats to 17-18'!$A$3:$A$465,'Combined Stats - Formula'!$A281,'Rodda Stats to 17-18'!L$3:L$465)</f>
        <v>0</v>
      </c>
      <c r="M281">
        <f>SUMIF('Rodda Stats to 17-18'!$A$3:$A$465,'Combined Stats - Formula'!$A281,'Rodda Stats to 17-18'!M$3:M$465)</f>
        <v>0</v>
      </c>
      <c r="N281">
        <f>SUMIF('Rodda Stats to 17-18'!$A$3:$A$465,'Combined Stats - Formula'!$A281,'Rodda Stats to 17-18'!N$3:N$465)</f>
        <v>0</v>
      </c>
      <c r="O281">
        <f>SUMIF('Rodda Stats to 17-18'!$A$3:$A$465,'Combined Stats - Formula'!$A281,'Rodda Stats to 17-18'!O$3:O$465)</f>
        <v>0</v>
      </c>
      <c r="P281" t="str">
        <f t="shared" si="21"/>
        <v/>
      </c>
      <c r="Q281">
        <f t="shared" si="19"/>
        <v>0</v>
      </c>
      <c r="R281">
        <f t="shared" si="20"/>
        <v>0</v>
      </c>
      <c r="S281" s="23">
        <f>SUMIF('Rodda Stats to 17-18'!$A$3:$A$465,'Combined Stats - Formula'!$A281,'Rodda Stats to 17-18'!S$3:S$465)</f>
        <v>0</v>
      </c>
      <c r="T281">
        <f>SUMIF('Rodda Stats to 17-18'!$A$3:$A$465,'Combined Stats - Formula'!$A281,'Rodda Stats to 17-18'!T$3:T$465)</f>
        <v>15</v>
      </c>
      <c r="U281">
        <f>SUMIF('Rodda Stats to 17-18'!$A$3:$A$465,'Combined Stats - Formula'!$A281,'Rodda Stats to 17-18'!U$3:U$465)</f>
        <v>0</v>
      </c>
      <c r="V281">
        <f>SUMIF('Rodda Stats to 17-18'!$A$3:$A$465,'Combined Stats - Formula'!$A281,'Rodda Stats to 17-18'!V$3:V$465)</f>
        <v>1</v>
      </c>
    </row>
    <row r="282" spans="1:22" x14ac:dyDescent="0.25">
      <c r="A282" s="20" t="s">
        <v>819</v>
      </c>
      <c r="B282">
        <f>SUMIF('Rodda Stats to 17-18'!$A$3:$A$465,'Combined Stats - Formula'!$A282,'Rodda Stats to 17-18'!B$3:B$465)</f>
        <v>0</v>
      </c>
      <c r="C282">
        <f>SUMIF('Rodda Stats to 17-18'!$A$3:$A$465,'Combined Stats - Formula'!$A282,'Rodda Stats to 17-18'!C$3:C$465)</f>
        <v>7</v>
      </c>
      <c r="D282">
        <f>SUMIF('Rodda Stats to 17-18'!$A$3:$A$465,'Combined Stats - Formula'!$A282,'Rodda Stats to 17-18'!D$3:D$465)</f>
        <v>8</v>
      </c>
      <c r="E282">
        <f>SUMIF('Rodda Stats to 17-18'!$A$3:$A$465,'Combined Stats - Formula'!$A282,'Rodda Stats to 17-18'!E$3:E$465)</f>
        <v>87</v>
      </c>
      <c r="F282">
        <f>SUMIF('Rodda Stats to 17-18'!$A$3:$A$465,'Combined Stats - Formula'!$A282,'Rodda Stats to 17-18'!F$3:F$465)</f>
        <v>2</v>
      </c>
      <c r="G282">
        <f>SUMIF('Rodda Stats to 17-18'!$A$3:$A$465,'Combined Stats - Formula'!$A282,'Rodda Stats to 17-18'!G$3:G$465)</f>
        <v>0</v>
      </c>
      <c r="H282">
        <f>SUMIF('Rodda Stats to 17-18'!$A$3:$A$465,'Combined Stats - Formula'!$A282,'Rodda Stats to 17-18'!H$3:H$465)</f>
        <v>0</v>
      </c>
      <c r="I282" s="23">
        <f>SUMIF('Rodda Stats to 17-18'!$A$3:$A$465,'Combined Stats - Formula'!$A282,'Rodda Stats to 17-18'!I$3:I$465)</f>
        <v>24</v>
      </c>
      <c r="J282">
        <f t="shared" si="18"/>
        <v>14.5</v>
      </c>
      <c r="K282">
        <f>SUMIF('Rodda Stats to 17-18'!$A$3:$A$465,'Combined Stats - Formula'!$A282,'Rodda Stats to 17-18'!K$3:K$465)</f>
        <v>0</v>
      </c>
      <c r="L282">
        <f>SUMIF('Rodda Stats to 17-18'!$A$3:$A$465,'Combined Stats - Formula'!$A282,'Rodda Stats to 17-18'!L$3:L$465)</f>
        <v>3</v>
      </c>
      <c r="M282">
        <f>SUMIF('Rodda Stats to 17-18'!$A$3:$A$465,'Combined Stats - Formula'!$A282,'Rodda Stats to 17-18'!M$3:M$465)</f>
        <v>175</v>
      </c>
      <c r="N282">
        <f>SUMIF('Rodda Stats to 17-18'!$A$3:$A$465,'Combined Stats - Formula'!$A282,'Rodda Stats to 17-18'!N$3:N$465)</f>
        <v>0</v>
      </c>
      <c r="O282">
        <f>SUMIF('Rodda Stats to 17-18'!$A$3:$A$465,'Combined Stats - Formula'!$A282,'Rodda Stats to 17-18'!O$3:O$465)</f>
        <v>0</v>
      </c>
      <c r="P282">
        <f t="shared" si="21"/>
        <v>58.33</v>
      </c>
      <c r="Q282">
        <f t="shared" si="19"/>
        <v>0</v>
      </c>
      <c r="R282">
        <f t="shared" si="20"/>
        <v>0</v>
      </c>
      <c r="S282" s="23">
        <f>SUMIF('Rodda Stats to 17-18'!$A$3:$A$465,'Combined Stats - Formula'!$A282,'Rodda Stats to 17-18'!S$3:S$465)</f>
        <v>0</v>
      </c>
      <c r="T282">
        <f>SUMIF('Rodda Stats to 17-18'!$A$3:$A$465,'Combined Stats - Formula'!$A282,'Rodda Stats to 17-18'!T$3:T$465)</f>
        <v>2</v>
      </c>
      <c r="U282">
        <f>SUMIF('Rodda Stats to 17-18'!$A$3:$A$465,'Combined Stats - Formula'!$A282,'Rodda Stats to 17-18'!U$3:U$465)</f>
        <v>0</v>
      </c>
      <c r="V282">
        <f>SUMIF('Rodda Stats to 17-18'!$A$3:$A$465,'Combined Stats - Formula'!$A282,'Rodda Stats to 17-18'!V$3:V$465)</f>
        <v>0</v>
      </c>
    </row>
    <row r="283" spans="1:22" x14ac:dyDescent="0.25">
      <c r="A283" s="20" t="s">
        <v>820</v>
      </c>
      <c r="B283">
        <f>SUMIF('Rodda Stats to 17-18'!$A$3:$A$465,'Combined Stats - Formula'!$A283,'Rodda Stats to 17-18'!B$3:B$465)</f>
        <v>0</v>
      </c>
      <c r="C283">
        <f>SUMIF('Rodda Stats to 17-18'!$A$3:$A$465,'Combined Stats - Formula'!$A283,'Rodda Stats to 17-18'!C$3:C$465)</f>
        <v>1</v>
      </c>
      <c r="D283">
        <f>SUMIF('Rodda Stats to 17-18'!$A$3:$A$465,'Combined Stats - Formula'!$A283,'Rodda Stats to 17-18'!D$3:D$465)</f>
        <v>1</v>
      </c>
      <c r="E283">
        <f>SUMIF('Rodda Stats to 17-18'!$A$3:$A$465,'Combined Stats - Formula'!$A283,'Rodda Stats to 17-18'!E$3:E$465)</f>
        <v>2</v>
      </c>
      <c r="F283">
        <f>SUMIF('Rodda Stats to 17-18'!$A$3:$A$465,'Combined Stats - Formula'!$A283,'Rodda Stats to 17-18'!F$3:F$465)</f>
        <v>0</v>
      </c>
      <c r="G283">
        <f>SUMIF('Rodda Stats to 17-18'!$A$3:$A$465,'Combined Stats - Formula'!$A283,'Rodda Stats to 17-18'!G$3:G$465)</f>
        <v>0</v>
      </c>
      <c r="H283">
        <f>SUMIF('Rodda Stats to 17-18'!$A$3:$A$465,'Combined Stats - Formula'!$A283,'Rodda Stats to 17-18'!H$3:H$465)</f>
        <v>0</v>
      </c>
      <c r="I283" s="23">
        <f>SUMIF('Rodda Stats to 17-18'!$A$3:$A$465,'Combined Stats - Formula'!$A283,'Rodda Stats to 17-18'!I$3:I$465)</f>
        <v>2</v>
      </c>
      <c r="J283">
        <f t="shared" si="18"/>
        <v>2</v>
      </c>
      <c r="K283">
        <f>SUMIF('Rodda Stats to 17-18'!$A$3:$A$465,'Combined Stats - Formula'!$A283,'Rodda Stats to 17-18'!K$3:K$465)</f>
        <v>0</v>
      </c>
      <c r="L283">
        <f>SUMIF('Rodda Stats to 17-18'!$A$3:$A$465,'Combined Stats - Formula'!$A283,'Rodda Stats to 17-18'!L$3:L$465)</f>
        <v>0</v>
      </c>
      <c r="M283">
        <f>SUMIF('Rodda Stats to 17-18'!$A$3:$A$465,'Combined Stats - Formula'!$A283,'Rodda Stats to 17-18'!M$3:M$465)</f>
        <v>0</v>
      </c>
      <c r="N283">
        <f>SUMIF('Rodda Stats to 17-18'!$A$3:$A$465,'Combined Stats - Formula'!$A283,'Rodda Stats to 17-18'!N$3:N$465)</f>
        <v>0</v>
      </c>
      <c r="O283">
        <f>SUMIF('Rodda Stats to 17-18'!$A$3:$A$465,'Combined Stats - Formula'!$A283,'Rodda Stats to 17-18'!O$3:O$465)</f>
        <v>0</v>
      </c>
      <c r="P283" t="str">
        <f t="shared" si="21"/>
        <v/>
      </c>
      <c r="Q283">
        <f t="shared" si="19"/>
        <v>0</v>
      </c>
      <c r="R283">
        <f t="shared" si="20"/>
        <v>0</v>
      </c>
      <c r="S283" s="23">
        <f>SUMIF('Rodda Stats to 17-18'!$A$3:$A$465,'Combined Stats - Formula'!$A283,'Rodda Stats to 17-18'!S$3:S$465)</f>
        <v>0</v>
      </c>
      <c r="T283">
        <f>SUMIF('Rodda Stats to 17-18'!$A$3:$A$465,'Combined Stats - Formula'!$A283,'Rodda Stats to 17-18'!T$3:T$465)</f>
        <v>0</v>
      </c>
      <c r="U283">
        <f>SUMIF('Rodda Stats to 17-18'!$A$3:$A$465,'Combined Stats - Formula'!$A283,'Rodda Stats to 17-18'!U$3:U$465)</f>
        <v>0</v>
      </c>
      <c r="V283">
        <f>SUMIF('Rodda Stats to 17-18'!$A$3:$A$465,'Combined Stats - Formula'!$A283,'Rodda Stats to 17-18'!V$3:V$465)</f>
        <v>0</v>
      </c>
    </row>
    <row r="284" spans="1:22" x14ac:dyDescent="0.25">
      <c r="A284" s="20" t="s">
        <v>821</v>
      </c>
      <c r="B284">
        <f>SUMIF('Rodda Stats to 17-18'!$A$3:$A$465,'Combined Stats - Formula'!$A284,'Rodda Stats to 17-18'!B$3:B$465)</f>
        <v>0</v>
      </c>
      <c r="C284">
        <f>SUMIF('Rodda Stats to 17-18'!$A$3:$A$465,'Combined Stats - Formula'!$A284,'Rodda Stats to 17-18'!C$3:C$465)</f>
        <v>74</v>
      </c>
      <c r="D284">
        <f>SUMIF('Rodda Stats to 17-18'!$A$3:$A$465,'Combined Stats - Formula'!$A284,'Rodda Stats to 17-18'!D$3:D$465)</f>
        <v>68</v>
      </c>
      <c r="E284">
        <f>SUMIF('Rodda Stats to 17-18'!$A$3:$A$465,'Combined Stats - Formula'!$A284,'Rodda Stats to 17-18'!E$3:E$465)</f>
        <v>1158</v>
      </c>
      <c r="F284">
        <f>SUMIF('Rodda Stats to 17-18'!$A$3:$A$465,'Combined Stats - Formula'!$A284,'Rodda Stats to 17-18'!F$3:F$465)</f>
        <v>10</v>
      </c>
      <c r="G284">
        <f>SUMIF('Rodda Stats to 17-18'!$A$3:$A$465,'Combined Stats - Formula'!$A284,'Rodda Stats to 17-18'!G$3:G$465)</f>
        <v>3</v>
      </c>
      <c r="H284">
        <f>SUMIF('Rodda Stats to 17-18'!$A$3:$A$465,'Combined Stats - Formula'!$A284,'Rodda Stats to 17-18'!H$3:H$465)</f>
        <v>0</v>
      </c>
      <c r="I284" s="23">
        <f>SUMIF('Rodda Stats to 17-18'!$A$3:$A$465,'Combined Stats - Formula'!$A284,'Rodda Stats to 17-18'!I$3:I$465)</f>
        <v>63.1</v>
      </c>
      <c r="J284">
        <f t="shared" si="18"/>
        <v>19.97</v>
      </c>
      <c r="K284">
        <f>SUMIF('Rodda Stats to 17-18'!$A$3:$A$465,'Combined Stats - Formula'!$A284,'Rodda Stats to 17-18'!K$3:K$465)</f>
        <v>0</v>
      </c>
      <c r="L284">
        <f>SUMIF('Rodda Stats to 17-18'!$A$3:$A$465,'Combined Stats - Formula'!$A284,'Rodda Stats to 17-18'!L$3:L$465)</f>
        <v>47</v>
      </c>
      <c r="M284">
        <f>SUMIF('Rodda Stats to 17-18'!$A$3:$A$465,'Combined Stats - Formula'!$A284,'Rodda Stats to 17-18'!M$3:M$465)</f>
        <v>1341</v>
      </c>
      <c r="N284">
        <f>SUMIF('Rodda Stats to 17-18'!$A$3:$A$465,'Combined Stats - Formula'!$A284,'Rodda Stats to 17-18'!N$3:N$465)</f>
        <v>0</v>
      </c>
      <c r="O284">
        <f>SUMIF('Rodda Stats to 17-18'!$A$3:$A$465,'Combined Stats - Formula'!$A284,'Rodda Stats to 17-18'!O$3:O$465)</f>
        <v>0</v>
      </c>
      <c r="P284">
        <f t="shared" si="21"/>
        <v>28.53</v>
      </c>
      <c r="Q284">
        <f t="shared" si="19"/>
        <v>0</v>
      </c>
      <c r="R284">
        <f t="shared" si="20"/>
        <v>0</v>
      </c>
      <c r="S284" s="23">
        <f>SUMIF('Rodda Stats to 17-18'!$A$3:$A$465,'Combined Stats - Formula'!$A284,'Rodda Stats to 17-18'!S$3:S$465)</f>
        <v>0</v>
      </c>
      <c r="T284">
        <f>SUMIF('Rodda Stats to 17-18'!$A$3:$A$465,'Combined Stats - Formula'!$A284,'Rodda Stats to 17-18'!T$3:T$465)</f>
        <v>17</v>
      </c>
      <c r="U284">
        <f>SUMIF('Rodda Stats to 17-18'!$A$3:$A$465,'Combined Stats - Formula'!$A284,'Rodda Stats to 17-18'!U$3:U$465)</f>
        <v>0</v>
      </c>
      <c r="V284">
        <f>SUMIF('Rodda Stats to 17-18'!$A$3:$A$465,'Combined Stats - Formula'!$A284,'Rodda Stats to 17-18'!V$3:V$465)</f>
        <v>0</v>
      </c>
    </row>
    <row r="285" spans="1:22" x14ac:dyDescent="0.25">
      <c r="A285" s="20" t="s">
        <v>822</v>
      </c>
      <c r="B285">
        <f>SUMIF('Rodda Stats to 17-18'!$A$3:$A$465,'Combined Stats - Formula'!$A285,'Rodda Stats to 17-18'!B$3:B$465)</f>
        <v>0</v>
      </c>
      <c r="C285">
        <f>SUMIF('Rodda Stats to 17-18'!$A$3:$A$465,'Combined Stats - Formula'!$A285,'Rodda Stats to 17-18'!C$3:C$465)</f>
        <v>45</v>
      </c>
      <c r="D285">
        <f>SUMIF('Rodda Stats to 17-18'!$A$3:$A$465,'Combined Stats - Formula'!$A285,'Rodda Stats to 17-18'!D$3:D$465)</f>
        <v>53</v>
      </c>
      <c r="E285">
        <f>SUMIF('Rodda Stats to 17-18'!$A$3:$A$465,'Combined Stats - Formula'!$A285,'Rodda Stats to 17-18'!E$3:E$465)</f>
        <v>862</v>
      </c>
      <c r="F285">
        <f>SUMIF('Rodda Stats to 17-18'!$A$3:$A$465,'Combined Stats - Formula'!$A285,'Rodda Stats to 17-18'!F$3:F$465)</f>
        <v>4</v>
      </c>
      <c r="G285">
        <f>SUMIF('Rodda Stats to 17-18'!$A$3:$A$465,'Combined Stats - Formula'!$A285,'Rodda Stats to 17-18'!G$3:G$465)</f>
        <v>2</v>
      </c>
      <c r="H285">
        <f>SUMIF('Rodda Stats to 17-18'!$A$3:$A$465,'Combined Stats - Formula'!$A285,'Rodda Stats to 17-18'!H$3:H$465)</f>
        <v>0</v>
      </c>
      <c r="I285" s="23">
        <f>SUMIF('Rodda Stats to 17-18'!$A$3:$A$465,'Combined Stats - Formula'!$A285,'Rodda Stats to 17-18'!I$3:I$465)</f>
        <v>52</v>
      </c>
      <c r="J285">
        <f t="shared" si="18"/>
        <v>17.59</v>
      </c>
      <c r="K285">
        <f>SUMIF('Rodda Stats to 17-18'!$A$3:$A$465,'Combined Stats - Formula'!$A285,'Rodda Stats to 17-18'!K$3:K$465)</f>
        <v>0</v>
      </c>
      <c r="L285">
        <f>SUMIF('Rodda Stats to 17-18'!$A$3:$A$465,'Combined Stats - Formula'!$A285,'Rodda Stats to 17-18'!L$3:L$465)</f>
        <v>59</v>
      </c>
      <c r="M285">
        <f>SUMIF('Rodda Stats to 17-18'!$A$3:$A$465,'Combined Stats - Formula'!$A285,'Rodda Stats to 17-18'!M$3:M$465)</f>
        <v>1448</v>
      </c>
      <c r="N285">
        <f>SUMIF('Rodda Stats to 17-18'!$A$3:$A$465,'Combined Stats - Formula'!$A285,'Rodda Stats to 17-18'!N$3:N$465)</f>
        <v>1</v>
      </c>
      <c r="O285">
        <f>SUMIF('Rodda Stats to 17-18'!$A$3:$A$465,'Combined Stats - Formula'!$A285,'Rodda Stats to 17-18'!O$3:O$465)</f>
        <v>0</v>
      </c>
      <c r="P285">
        <f t="shared" si="21"/>
        <v>24.54</v>
      </c>
      <c r="Q285">
        <f t="shared" si="19"/>
        <v>0</v>
      </c>
      <c r="R285">
        <f t="shared" si="20"/>
        <v>0</v>
      </c>
      <c r="S285" s="23">
        <f>SUMIF('Rodda Stats to 17-18'!$A$3:$A$465,'Combined Stats - Formula'!$A285,'Rodda Stats to 17-18'!S$3:S$465)</f>
        <v>0</v>
      </c>
      <c r="T285">
        <f>SUMIF('Rodda Stats to 17-18'!$A$3:$A$465,'Combined Stats - Formula'!$A285,'Rodda Stats to 17-18'!T$3:T$465)</f>
        <v>17</v>
      </c>
      <c r="U285">
        <f>SUMIF('Rodda Stats to 17-18'!$A$3:$A$465,'Combined Stats - Formula'!$A285,'Rodda Stats to 17-18'!U$3:U$465)</f>
        <v>0</v>
      </c>
      <c r="V285">
        <f>SUMIF('Rodda Stats to 17-18'!$A$3:$A$465,'Combined Stats - Formula'!$A285,'Rodda Stats to 17-18'!V$3:V$465)</f>
        <v>0</v>
      </c>
    </row>
    <row r="286" spans="1:22" x14ac:dyDescent="0.25">
      <c r="A286" s="20" t="s">
        <v>823</v>
      </c>
      <c r="B286">
        <f>SUMIF('Rodda Stats to 17-18'!$A$3:$A$465,'Combined Stats - Formula'!$A286,'Rodda Stats to 17-18'!B$3:B$465)</f>
        <v>0</v>
      </c>
      <c r="C286">
        <f>SUMIF('Rodda Stats to 17-18'!$A$3:$A$465,'Combined Stats - Formula'!$A286,'Rodda Stats to 17-18'!C$3:C$465)</f>
        <v>14</v>
      </c>
      <c r="D286">
        <f>SUMIF('Rodda Stats to 17-18'!$A$3:$A$465,'Combined Stats - Formula'!$A286,'Rodda Stats to 17-18'!D$3:D$465)</f>
        <v>15</v>
      </c>
      <c r="E286">
        <f>SUMIF('Rodda Stats to 17-18'!$A$3:$A$465,'Combined Stats - Formula'!$A286,'Rodda Stats to 17-18'!E$3:E$465)</f>
        <v>302</v>
      </c>
      <c r="F286">
        <f>SUMIF('Rodda Stats to 17-18'!$A$3:$A$465,'Combined Stats - Formula'!$A286,'Rodda Stats to 17-18'!F$3:F$465)</f>
        <v>1</v>
      </c>
      <c r="G286">
        <f>SUMIF('Rodda Stats to 17-18'!$A$3:$A$465,'Combined Stats - Formula'!$A286,'Rodda Stats to 17-18'!G$3:G$465)</f>
        <v>1</v>
      </c>
      <c r="H286">
        <f>SUMIF('Rodda Stats to 17-18'!$A$3:$A$465,'Combined Stats - Formula'!$A286,'Rodda Stats to 17-18'!H$3:H$465)</f>
        <v>0</v>
      </c>
      <c r="I286" s="23">
        <f>SUMIF('Rodda Stats to 17-18'!$A$3:$A$465,'Combined Stats - Formula'!$A286,'Rodda Stats to 17-18'!I$3:I$465)</f>
        <v>53</v>
      </c>
      <c r="J286">
        <f t="shared" si="18"/>
        <v>21.57</v>
      </c>
      <c r="K286">
        <f>SUMIF('Rodda Stats to 17-18'!$A$3:$A$465,'Combined Stats - Formula'!$A286,'Rodda Stats to 17-18'!K$3:K$465)</f>
        <v>0</v>
      </c>
      <c r="L286">
        <f>SUMIF('Rodda Stats to 17-18'!$A$3:$A$465,'Combined Stats - Formula'!$A286,'Rodda Stats to 17-18'!L$3:L$465)</f>
        <v>0</v>
      </c>
      <c r="M286">
        <f>SUMIF('Rodda Stats to 17-18'!$A$3:$A$465,'Combined Stats - Formula'!$A286,'Rodda Stats to 17-18'!M$3:M$465)</f>
        <v>0</v>
      </c>
      <c r="N286">
        <f>SUMIF('Rodda Stats to 17-18'!$A$3:$A$465,'Combined Stats - Formula'!$A286,'Rodda Stats to 17-18'!N$3:N$465)</f>
        <v>0</v>
      </c>
      <c r="O286">
        <f>SUMIF('Rodda Stats to 17-18'!$A$3:$A$465,'Combined Stats - Formula'!$A286,'Rodda Stats to 17-18'!O$3:O$465)</f>
        <v>0</v>
      </c>
      <c r="P286" t="str">
        <f t="shared" si="21"/>
        <v/>
      </c>
      <c r="Q286">
        <f t="shared" si="19"/>
        <v>0</v>
      </c>
      <c r="R286">
        <f t="shared" si="20"/>
        <v>0</v>
      </c>
      <c r="S286" s="23">
        <f>SUMIF('Rodda Stats to 17-18'!$A$3:$A$465,'Combined Stats - Formula'!$A286,'Rodda Stats to 17-18'!S$3:S$465)</f>
        <v>0</v>
      </c>
      <c r="T286">
        <f>SUMIF('Rodda Stats to 17-18'!$A$3:$A$465,'Combined Stats - Formula'!$A286,'Rodda Stats to 17-18'!T$3:T$465)</f>
        <v>3</v>
      </c>
      <c r="U286">
        <f>SUMIF('Rodda Stats to 17-18'!$A$3:$A$465,'Combined Stats - Formula'!$A286,'Rodda Stats to 17-18'!U$3:U$465)</f>
        <v>0</v>
      </c>
      <c r="V286">
        <f>SUMIF('Rodda Stats to 17-18'!$A$3:$A$465,'Combined Stats - Formula'!$A286,'Rodda Stats to 17-18'!V$3:V$465)</f>
        <v>0</v>
      </c>
    </row>
    <row r="287" spans="1:22" x14ac:dyDescent="0.25">
      <c r="A287" s="20" t="s">
        <v>824</v>
      </c>
      <c r="B287">
        <f>SUMIF('Rodda Stats to 17-18'!$A$3:$A$465,'Combined Stats - Formula'!$A287,'Rodda Stats to 17-18'!B$3:B$465)</f>
        <v>0</v>
      </c>
      <c r="C287">
        <f>SUMIF('Rodda Stats to 17-18'!$A$3:$A$465,'Combined Stats - Formula'!$A287,'Rodda Stats to 17-18'!C$3:C$465)</f>
        <v>9</v>
      </c>
      <c r="D287">
        <f>SUMIF('Rodda Stats to 17-18'!$A$3:$A$465,'Combined Stats - Formula'!$A287,'Rodda Stats to 17-18'!D$3:D$465)</f>
        <v>10</v>
      </c>
      <c r="E287">
        <f>SUMIF('Rodda Stats to 17-18'!$A$3:$A$465,'Combined Stats - Formula'!$A287,'Rodda Stats to 17-18'!E$3:E$465)</f>
        <v>172</v>
      </c>
      <c r="F287">
        <f>SUMIF('Rodda Stats to 17-18'!$A$3:$A$465,'Combined Stats - Formula'!$A287,'Rodda Stats to 17-18'!F$3:F$465)</f>
        <v>1</v>
      </c>
      <c r="G287">
        <f>SUMIF('Rodda Stats to 17-18'!$A$3:$A$465,'Combined Stats - Formula'!$A287,'Rodda Stats to 17-18'!G$3:G$465)</f>
        <v>1</v>
      </c>
      <c r="H287">
        <f>SUMIF('Rodda Stats to 17-18'!$A$3:$A$465,'Combined Stats - Formula'!$A287,'Rodda Stats to 17-18'!H$3:H$465)</f>
        <v>0</v>
      </c>
      <c r="I287" s="23">
        <f>SUMIF('Rodda Stats to 17-18'!$A$3:$A$465,'Combined Stats - Formula'!$A287,'Rodda Stats to 17-18'!I$3:I$465)</f>
        <v>51</v>
      </c>
      <c r="J287">
        <f t="shared" si="18"/>
        <v>19.11</v>
      </c>
      <c r="K287">
        <f>SUMIF('Rodda Stats to 17-18'!$A$3:$A$465,'Combined Stats - Formula'!$A287,'Rodda Stats to 17-18'!K$3:K$465)</f>
        <v>0</v>
      </c>
      <c r="L287">
        <f>SUMIF('Rodda Stats to 17-18'!$A$3:$A$465,'Combined Stats - Formula'!$A287,'Rodda Stats to 17-18'!L$3:L$465)</f>
        <v>0</v>
      </c>
      <c r="M287">
        <f>SUMIF('Rodda Stats to 17-18'!$A$3:$A$465,'Combined Stats - Formula'!$A287,'Rodda Stats to 17-18'!M$3:M$465)</f>
        <v>70</v>
      </c>
      <c r="N287">
        <f>SUMIF('Rodda Stats to 17-18'!$A$3:$A$465,'Combined Stats - Formula'!$A287,'Rodda Stats to 17-18'!N$3:N$465)</f>
        <v>0</v>
      </c>
      <c r="O287">
        <f>SUMIF('Rodda Stats to 17-18'!$A$3:$A$465,'Combined Stats - Formula'!$A287,'Rodda Stats to 17-18'!O$3:O$465)</f>
        <v>0</v>
      </c>
      <c r="P287" t="str">
        <f t="shared" si="21"/>
        <v/>
      </c>
      <c r="Q287">
        <f t="shared" si="19"/>
        <v>0</v>
      </c>
      <c r="R287">
        <f t="shared" si="20"/>
        <v>0</v>
      </c>
      <c r="S287" s="23">
        <f>SUMIF('Rodda Stats to 17-18'!$A$3:$A$465,'Combined Stats - Formula'!$A287,'Rodda Stats to 17-18'!S$3:S$465)</f>
        <v>0</v>
      </c>
      <c r="T287">
        <f>SUMIF('Rodda Stats to 17-18'!$A$3:$A$465,'Combined Stats - Formula'!$A287,'Rodda Stats to 17-18'!T$3:T$465)</f>
        <v>2</v>
      </c>
      <c r="U287">
        <f>SUMIF('Rodda Stats to 17-18'!$A$3:$A$465,'Combined Stats - Formula'!$A287,'Rodda Stats to 17-18'!U$3:U$465)</f>
        <v>0</v>
      </c>
      <c r="V287">
        <f>SUMIF('Rodda Stats to 17-18'!$A$3:$A$465,'Combined Stats - Formula'!$A287,'Rodda Stats to 17-18'!V$3:V$465)</f>
        <v>0</v>
      </c>
    </row>
    <row r="288" spans="1:22" x14ac:dyDescent="0.25">
      <c r="A288" s="20" t="s">
        <v>825</v>
      </c>
      <c r="B288">
        <f>SUMIF('Rodda Stats to 17-18'!$A$3:$A$465,'Combined Stats - Formula'!$A288,'Rodda Stats to 17-18'!B$3:B$465)</f>
        <v>0</v>
      </c>
      <c r="C288">
        <f>SUMIF('Rodda Stats to 17-18'!$A$3:$A$465,'Combined Stats - Formula'!$A288,'Rodda Stats to 17-18'!C$3:C$465)</f>
        <v>2</v>
      </c>
      <c r="D288">
        <f>SUMIF('Rodda Stats to 17-18'!$A$3:$A$465,'Combined Stats - Formula'!$A288,'Rodda Stats to 17-18'!D$3:D$465)</f>
        <v>1</v>
      </c>
      <c r="E288">
        <f>SUMIF('Rodda Stats to 17-18'!$A$3:$A$465,'Combined Stats - Formula'!$A288,'Rodda Stats to 17-18'!E$3:E$465)</f>
        <v>0</v>
      </c>
      <c r="F288">
        <f>SUMIF('Rodda Stats to 17-18'!$A$3:$A$465,'Combined Stats - Formula'!$A288,'Rodda Stats to 17-18'!F$3:F$465)</f>
        <v>0</v>
      </c>
      <c r="G288">
        <f>SUMIF('Rodda Stats to 17-18'!$A$3:$A$465,'Combined Stats - Formula'!$A288,'Rodda Stats to 17-18'!G$3:G$465)</f>
        <v>0</v>
      </c>
      <c r="H288">
        <f>SUMIF('Rodda Stats to 17-18'!$A$3:$A$465,'Combined Stats - Formula'!$A288,'Rodda Stats to 17-18'!H$3:H$465)</f>
        <v>0</v>
      </c>
      <c r="I288" s="23">
        <f>SUMIF('Rodda Stats to 17-18'!$A$3:$A$465,'Combined Stats - Formula'!$A288,'Rodda Stats to 17-18'!I$3:I$465)</f>
        <v>0</v>
      </c>
      <c r="J288">
        <f t="shared" si="18"/>
        <v>0</v>
      </c>
      <c r="K288">
        <f>SUMIF('Rodda Stats to 17-18'!$A$3:$A$465,'Combined Stats - Formula'!$A288,'Rodda Stats to 17-18'!K$3:K$465)</f>
        <v>0</v>
      </c>
      <c r="L288">
        <f>SUMIF('Rodda Stats to 17-18'!$A$3:$A$465,'Combined Stats - Formula'!$A288,'Rodda Stats to 17-18'!L$3:L$465)</f>
        <v>0</v>
      </c>
      <c r="M288">
        <f>SUMIF('Rodda Stats to 17-18'!$A$3:$A$465,'Combined Stats - Formula'!$A288,'Rodda Stats to 17-18'!M$3:M$465)</f>
        <v>0</v>
      </c>
      <c r="N288">
        <f>SUMIF('Rodda Stats to 17-18'!$A$3:$A$465,'Combined Stats - Formula'!$A288,'Rodda Stats to 17-18'!N$3:N$465)</f>
        <v>0</v>
      </c>
      <c r="O288">
        <f>SUMIF('Rodda Stats to 17-18'!$A$3:$A$465,'Combined Stats - Formula'!$A288,'Rodda Stats to 17-18'!O$3:O$465)</f>
        <v>0</v>
      </c>
      <c r="P288" t="str">
        <f t="shared" si="21"/>
        <v/>
      </c>
      <c r="Q288">
        <f t="shared" si="19"/>
        <v>0</v>
      </c>
      <c r="R288">
        <f t="shared" si="20"/>
        <v>0</v>
      </c>
      <c r="S288" s="23">
        <f>SUMIF('Rodda Stats to 17-18'!$A$3:$A$465,'Combined Stats - Formula'!$A288,'Rodda Stats to 17-18'!S$3:S$465)</f>
        <v>0</v>
      </c>
      <c r="T288">
        <f>SUMIF('Rodda Stats to 17-18'!$A$3:$A$465,'Combined Stats - Formula'!$A288,'Rodda Stats to 17-18'!T$3:T$465)</f>
        <v>0</v>
      </c>
      <c r="U288">
        <f>SUMIF('Rodda Stats to 17-18'!$A$3:$A$465,'Combined Stats - Formula'!$A288,'Rodda Stats to 17-18'!U$3:U$465)</f>
        <v>0</v>
      </c>
      <c r="V288">
        <f>SUMIF('Rodda Stats to 17-18'!$A$3:$A$465,'Combined Stats - Formula'!$A288,'Rodda Stats to 17-18'!V$3:V$465)</f>
        <v>0</v>
      </c>
    </row>
    <row r="289" spans="1:22" x14ac:dyDescent="0.25">
      <c r="A289" s="20" t="s">
        <v>826</v>
      </c>
      <c r="B289">
        <f>SUMIF('Rodda Stats to 17-18'!$A$3:$A$465,'Combined Stats - Formula'!$A289,'Rodda Stats to 17-18'!B$3:B$465)</f>
        <v>0</v>
      </c>
      <c r="C289">
        <f>SUMIF('Rodda Stats to 17-18'!$A$3:$A$465,'Combined Stats - Formula'!$A289,'Rodda Stats to 17-18'!C$3:C$465)</f>
        <v>1</v>
      </c>
      <c r="D289">
        <f>SUMIF('Rodda Stats to 17-18'!$A$3:$A$465,'Combined Stats - Formula'!$A289,'Rodda Stats to 17-18'!D$3:D$465)</f>
        <v>0</v>
      </c>
      <c r="E289">
        <f>SUMIF('Rodda Stats to 17-18'!$A$3:$A$465,'Combined Stats - Formula'!$A289,'Rodda Stats to 17-18'!E$3:E$465)</f>
        <v>0</v>
      </c>
      <c r="F289">
        <f>SUMIF('Rodda Stats to 17-18'!$A$3:$A$465,'Combined Stats - Formula'!$A289,'Rodda Stats to 17-18'!F$3:F$465)</f>
        <v>0</v>
      </c>
      <c r="G289">
        <f>SUMIF('Rodda Stats to 17-18'!$A$3:$A$465,'Combined Stats - Formula'!$A289,'Rodda Stats to 17-18'!G$3:G$465)</f>
        <v>0</v>
      </c>
      <c r="H289">
        <f>SUMIF('Rodda Stats to 17-18'!$A$3:$A$465,'Combined Stats - Formula'!$A289,'Rodda Stats to 17-18'!H$3:H$465)</f>
        <v>0</v>
      </c>
      <c r="I289" s="23">
        <f>SUMIF('Rodda Stats to 17-18'!$A$3:$A$465,'Combined Stats - Formula'!$A289,'Rodda Stats to 17-18'!I$3:I$465)</f>
        <v>0</v>
      </c>
      <c r="J289" t="e">
        <f t="shared" si="18"/>
        <v>#DIV/0!</v>
      </c>
      <c r="K289">
        <f>SUMIF('Rodda Stats to 17-18'!$A$3:$A$465,'Combined Stats - Formula'!$A289,'Rodda Stats to 17-18'!K$3:K$465)</f>
        <v>0</v>
      </c>
      <c r="L289">
        <f>SUMIF('Rodda Stats to 17-18'!$A$3:$A$465,'Combined Stats - Formula'!$A289,'Rodda Stats to 17-18'!L$3:L$465)</f>
        <v>0</v>
      </c>
      <c r="M289">
        <f>SUMIF('Rodda Stats to 17-18'!$A$3:$A$465,'Combined Stats - Formula'!$A289,'Rodda Stats to 17-18'!M$3:M$465)</f>
        <v>0</v>
      </c>
      <c r="N289">
        <f>SUMIF('Rodda Stats to 17-18'!$A$3:$A$465,'Combined Stats - Formula'!$A289,'Rodda Stats to 17-18'!N$3:N$465)</f>
        <v>0</v>
      </c>
      <c r="O289">
        <f>SUMIF('Rodda Stats to 17-18'!$A$3:$A$465,'Combined Stats - Formula'!$A289,'Rodda Stats to 17-18'!O$3:O$465)</f>
        <v>0</v>
      </c>
      <c r="P289" t="str">
        <f t="shared" si="21"/>
        <v/>
      </c>
      <c r="Q289">
        <f t="shared" si="19"/>
        <v>0</v>
      </c>
      <c r="R289">
        <f t="shared" si="20"/>
        <v>0</v>
      </c>
      <c r="S289" s="23">
        <f>SUMIF('Rodda Stats to 17-18'!$A$3:$A$465,'Combined Stats - Formula'!$A289,'Rodda Stats to 17-18'!S$3:S$465)</f>
        <v>0</v>
      </c>
      <c r="T289">
        <f>SUMIF('Rodda Stats to 17-18'!$A$3:$A$465,'Combined Stats - Formula'!$A289,'Rodda Stats to 17-18'!T$3:T$465)</f>
        <v>1</v>
      </c>
      <c r="U289">
        <f>SUMIF('Rodda Stats to 17-18'!$A$3:$A$465,'Combined Stats - Formula'!$A289,'Rodda Stats to 17-18'!U$3:U$465)</f>
        <v>0</v>
      </c>
      <c r="V289">
        <f>SUMIF('Rodda Stats to 17-18'!$A$3:$A$465,'Combined Stats - Formula'!$A289,'Rodda Stats to 17-18'!V$3:V$465)</f>
        <v>0</v>
      </c>
    </row>
    <row r="290" spans="1:22" x14ac:dyDescent="0.25">
      <c r="A290" s="20" t="s">
        <v>827</v>
      </c>
      <c r="B290">
        <f>SUMIF('Rodda Stats to 17-18'!$A$3:$A$465,'Combined Stats - Formula'!$A290,'Rodda Stats to 17-18'!B$3:B$465)</f>
        <v>0</v>
      </c>
      <c r="C290">
        <f>SUMIF('Rodda Stats to 17-18'!$A$3:$A$465,'Combined Stats - Formula'!$A290,'Rodda Stats to 17-18'!C$3:C$465)</f>
        <v>3</v>
      </c>
      <c r="D290">
        <f>SUMIF('Rodda Stats to 17-18'!$A$3:$A$465,'Combined Stats - Formula'!$A290,'Rodda Stats to 17-18'!D$3:D$465)</f>
        <v>4</v>
      </c>
      <c r="E290">
        <f>SUMIF('Rodda Stats to 17-18'!$A$3:$A$465,'Combined Stats - Formula'!$A290,'Rodda Stats to 17-18'!E$3:E$465)</f>
        <v>10</v>
      </c>
      <c r="F290">
        <f>SUMIF('Rodda Stats to 17-18'!$A$3:$A$465,'Combined Stats - Formula'!$A290,'Rodda Stats to 17-18'!F$3:F$465)</f>
        <v>1</v>
      </c>
      <c r="G290">
        <f>SUMIF('Rodda Stats to 17-18'!$A$3:$A$465,'Combined Stats - Formula'!$A290,'Rodda Stats to 17-18'!G$3:G$465)</f>
        <v>0</v>
      </c>
      <c r="H290">
        <f>SUMIF('Rodda Stats to 17-18'!$A$3:$A$465,'Combined Stats - Formula'!$A290,'Rodda Stats to 17-18'!H$3:H$465)</f>
        <v>0</v>
      </c>
      <c r="I290" s="23">
        <f>SUMIF('Rodda Stats to 17-18'!$A$3:$A$465,'Combined Stats - Formula'!$A290,'Rodda Stats to 17-18'!I$3:I$465)</f>
        <v>8</v>
      </c>
      <c r="J290">
        <f t="shared" si="18"/>
        <v>3.33</v>
      </c>
      <c r="K290">
        <f>SUMIF('Rodda Stats to 17-18'!$A$3:$A$465,'Combined Stats - Formula'!$A290,'Rodda Stats to 17-18'!K$3:K$465)</f>
        <v>0</v>
      </c>
      <c r="L290">
        <f>SUMIF('Rodda Stats to 17-18'!$A$3:$A$465,'Combined Stats - Formula'!$A290,'Rodda Stats to 17-18'!L$3:L$465)</f>
        <v>0</v>
      </c>
      <c r="M290">
        <f>SUMIF('Rodda Stats to 17-18'!$A$3:$A$465,'Combined Stats - Formula'!$A290,'Rodda Stats to 17-18'!M$3:M$465)</f>
        <v>0</v>
      </c>
      <c r="N290">
        <f>SUMIF('Rodda Stats to 17-18'!$A$3:$A$465,'Combined Stats - Formula'!$A290,'Rodda Stats to 17-18'!N$3:N$465)</f>
        <v>0</v>
      </c>
      <c r="O290">
        <f>SUMIF('Rodda Stats to 17-18'!$A$3:$A$465,'Combined Stats - Formula'!$A290,'Rodda Stats to 17-18'!O$3:O$465)</f>
        <v>0</v>
      </c>
      <c r="P290" t="str">
        <f t="shared" si="21"/>
        <v/>
      </c>
      <c r="Q290">
        <f t="shared" si="19"/>
        <v>0</v>
      </c>
      <c r="R290">
        <f t="shared" si="20"/>
        <v>0</v>
      </c>
      <c r="S290" s="23">
        <f>SUMIF('Rodda Stats to 17-18'!$A$3:$A$465,'Combined Stats - Formula'!$A290,'Rodda Stats to 17-18'!S$3:S$465)</f>
        <v>0</v>
      </c>
      <c r="T290">
        <f>SUMIF('Rodda Stats to 17-18'!$A$3:$A$465,'Combined Stats - Formula'!$A290,'Rodda Stats to 17-18'!T$3:T$465)</f>
        <v>4</v>
      </c>
      <c r="U290">
        <f>SUMIF('Rodda Stats to 17-18'!$A$3:$A$465,'Combined Stats - Formula'!$A290,'Rodda Stats to 17-18'!U$3:U$465)</f>
        <v>0</v>
      </c>
      <c r="V290">
        <f>SUMIF('Rodda Stats to 17-18'!$A$3:$A$465,'Combined Stats - Formula'!$A290,'Rodda Stats to 17-18'!V$3:V$465)</f>
        <v>0</v>
      </c>
    </row>
    <row r="291" spans="1:22" x14ac:dyDescent="0.25">
      <c r="A291" s="20" t="s">
        <v>828</v>
      </c>
      <c r="B291">
        <f>SUMIF('Rodda Stats to 17-18'!$A$3:$A$465,'Combined Stats - Formula'!$A291,'Rodda Stats to 17-18'!B$3:B$465)</f>
        <v>0</v>
      </c>
      <c r="C291">
        <f>SUMIF('Rodda Stats to 17-18'!$A$3:$A$465,'Combined Stats - Formula'!$A291,'Rodda Stats to 17-18'!C$3:C$465)</f>
        <v>4</v>
      </c>
      <c r="D291">
        <f>SUMIF('Rodda Stats to 17-18'!$A$3:$A$465,'Combined Stats - Formula'!$A291,'Rodda Stats to 17-18'!D$3:D$465)</f>
        <v>4</v>
      </c>
      <c r="E291">
        <f>SUMIF('Rodda Stats to 17-18'!$A$3:$A$465,'Combined Stats - Formula'!$A291,'Rodda Stats to 17-18'!E$3:E$465)</f>
        <v>12</v>
      </c>
      <c r="F291">
        <f>SUMIF('Rodda Stats to 17-18'!$A$3:$A$465,'Combined Stats - Formula'!$A291,'Rodda Stats to 17-18'!F$3:F$465)</f>
        <v>0</v>
      </c>
      <c r="G291">
        <f>SUMIF('Rodda Stats to 17-18'!$A$3:$A$465,'Combined Stats - Formula'!$A291,'Rodda Stats to 17-18'!G$3:G$465)</f>
        <v>0</v>
      </c>
      <c r="H291">
        <f>SUMIF('Rodda Stats to 17-18'!$A$3:$A$465,'Combined Stats - Formula'!$A291,'Rodda Stats to 17-18'!H$3:H$465)</f>
        <v>0</v>
      </c>
      <c r="I291" s="23">
        <f>SUMIF('Rodda Stats to 17-18'!$A$3:$A$465,'Combined Stats - Formula'!$A291,'Rodda Stats to 17-18'!I$3:I$465)</f>
        <v>7</v>
      </c>
      <c r="J291">
        <f t="shared" si="18"/>
        <v>3</v>
      </c>
      <c r="K291">
        <f>SUMIF('Rodda Stats to 17-18'!$A$3:$A$465,'Combined Stats - Formula'!$A291,'Rodda Stats to 17-18'!K$3:K$465)</f>
        <v>0</v>
      </c>
      <c r="L291">
        <f>SUMIF('Rodda Stats to 17-18'!$A$3:$A$465,'Combined Stats - Formula'!$A291,'Rodda Stats to 17-18'!L$3:L$465)</f>
        <v>0</v>
      </c>
      <c r="M291">
        <f>SUMIF('Rodda Stats to 17-18'!$A$3:$A$465,'Combined Stats - Formula'!$A291,'Rodda Stats to 17-18'!M$3:M$465)</f>
        <v>0</v>
      </c>
      <c r="N291">
        <f>SUMIF('Rodda Stats to 17-18'!$A$3:$A$465,'Combined Stats - Formula'!$A291,'Rodda Stats to 17-18'!N$3:N$465)</f>
        <v>0</v>
      </c>
      <c r="O291">
        <f>SUMIF('Rodda Stats to 17-18'!$A$3:$A$465,'Combined Stats - Formula'!$A291,'Rodda Stats to 17-18'!O$3:O$465)</f>
        <v>0</v>
      </c>
      <c r="P291" t="str">
        <f t="shared" si="21"/>
        <v/>
      </c>
      <c r="Q291">
        <f t="shared" si="19"/>
        <v>0</v>
      </c>
      <c r="R291">
        <f t="shared" si="20"/>
        <v>0</v>
      </c>
      <c r="S291" s="23">
        <f>SUMIF('Rodda Stats to 17-18'!$A$3:$A$465,'Combined Stats - Formula'!$A291,'Rodda Stats to 17-18'!S$3:S$465)</f>
        <v>0</v>
      </c>
      <c r="T291">
        <f>SUMIF('Rodda Stats to 17-18'!$A$3:$A$465,'Combined Stats - Formula'!$A291,'Rodda Stats to 17-18'!T$3:T$465)</f>
        <v>2</v>
      </c>
      <c r="U291">
        <f>SUMIF('Rodda Stats to 17-18'!$A$3:$A$465,'Combined Stats - Formula'!$A291,'Rodda Stats to 17-18'!U$3:U$465)</f>
        <v>0</v>
      </c>
      <c r="V291">
        <f>SUMIF('Rodda Stats to 17-18'!$A$3:$A$465,'Combined Stats - Formula'!$A291,'Rodda Stats to 17-18'!V$3:V$465)</f>
        <v>0</v>
      </c>
    </row>
    <row r="292" spans="1:22" x14ac:dyDescent="0.25">
      <c r="A292" s="20" t="s">
        <v>829</v>
      </c>
      <c r="B292">
        <f>SUMIF('Rodda Stats to 17-18'!$A$3:$A$465,'Combined Stats - Formula'!$A292,'Rodda Stats to 17-18'!B$3:B$465)</f>
        <v>0</v>
      </c>
      <c r="C292">
        <f>SUMIF('Rodda Stats to 17-18'!$A$3:$A$465,'Combined Stats - Formula'!$A292,'Rodda Stats to 17-18'!C$3:C$465)</f>
        <v>4</v>
      </c>
      <c r="D292">
        <f>SUMIF('Rodda Stats to 17-18'!$A$3:$A$465,'Combined Stats - Formula'!$A292,'Rodda Stats to 17-18'!D$3:D$465)</f>
        <v>3</v>
      </c>
      <c r="E292">
        <f>SUMIF('Rodda Stats to 17-18'!$A$3:$A$465,'Combined Stats - Formula'!$A292,'Rodda Stats to 17-18'!E$3:E$465)</f>
        <v>21</v>
      </c>
      <c r="F292">
        <f>SUMIF('Rodda Stats to 17-18'!$A$3:$A$465,'Combined Stats - Formula'!$A292,'Rodda Stats to 17-18'!F$3:F$465)</f>
        <v>1</v>
      </c>
      <c r="G292">
        <f>SUMIF('Rodda Stats to 17-18'!$A$3:$A$465,'Combined Stats - Formula'!$A292,'Rodda Stats to 17-18'!G$3:G$465)</f>
        <v>0</v>
      </c>
      <c r="H292">
        <f>SUMIF('Rodda Stats to 17-18'!$A$3:$A$465,'Combined Stats - Formula'!$A292,'Rodda Stats to 17-18'!H$3:H$465)</f>
        <v>0</v>
      </c>
      <c r="I292" s="23">
        <f>SUMIF('Rodda Stats to 17-18'!$A$3:$A$465,'Combined Stats - Formula'!$A292,'Rodda Stats to 17-18'!I$3:I$465)</f>
        <v>12.1</v>
      </c>
      <c r="J292">
        <f t="shared" si="18"/>
        <v>10.5</v>
      </c>
      <c r="K292">
        <f>SUMIF('Rodda Stats to 17-18'!$A$3:$A$465,'Combined Stats - Formula'!$A292,'Rodda Stats to 17-18'!K$3:K$465)</f>
        <v>0</v>
      </c>
      <c r="L292">
        <f>SUMIF('Rodda Stats to 17-18'!$A$3:$A$465,'Combined Stats - Formula'!$A292,'Rodda Stats to 17-18'!L$3:L$465)</f>
        <v>0</v>
      </c>
      <c r="M292">
        <f>SUMIF('Rodda Stats to 17-18'!$A$3:$A$465,'Combined Stats - Formula'!$A292,'Rodda Stats to 17-18'!M$3:M$465)</f>
        <v>0</v>
      </c>
      <c r="N292">
        <f>SUMIF('Rodda Stats to 17-18'!$A$3:$A$465,'Combined Stats - Formula'!$A292,'Rodda Stats to 17-18'!N$3:N$465)</f>
        <v>0</v>
      </c>
      <c r="O292">
        <f>SUMIF('Rodda Stats to 17-18'!$A$3:$A$465,'Combined Stats - Formula'!$A292,'Rodda Stats to 17-18'!O$3:O$465)</f>
        <v>0</v>
      </c>
      <c r="P292" t="str">
        <f t="shared" si="21"/>
        <v/>
      </c>
      <c r="Q292">
        <f t="shared" si="19"/>
        <v>0</v>
      </c>
      <c r="R292">
        <f t="shared" si="20"/>
        <v>0</v>
      </c>
      <c r="S292" s="23">
        <f>SUMIF('Rodda Stats to 17-18'!$A$3:$A$465,'Combined Stats - Formula'!$A292,'Rodda Stats to 17-18'!S$3:S$465)</f>
        <v>0</v>
      </c>
      <c r="T292">
        <f>SUMIF('Rodda Stats to 17-18'!$A$3:$A$465,'Combined Stats - Formula'!$A292,'Rodda Stats to 17-18'!T$3:T$465)</f>
        <v>3</v>
      </c>
      <c r="U292">
        <f>SUMIF('Rodda Stats to 17-18'!$A$3:$A$465,'Combined Stats - Formula'!$A292,'Rodda Stats to 17-18'!U$3:U$465)</f>
        <v>0</v>
      </c>
      <c r="V292">
        <f>SUMIF('Rodda Stats to 17-18'!$A$3:$A$465,'Combined Stats - Formula'!$A292,'Rodda Stats to 17-18'!V$3:V$465)</f>
        <v>2</v>
      </c>
    </row>
    <row r="293" spans="1:22" x14ac:dyDescent="0.25">
      <c r="A293" s="20" t="s">
        <v>830</v>
      </c>
      <c r="B293">
        <f>SUMIF('Rodda Stats to 17-18'!$A$3:$A$465,'Combined Stats - Formula'!$A293,'Rodda Stats to 17-18'!B$3:B$465)</f>
        <v>0</v>
      </c>
      <c r="C293">
        <f>SUMIF('Rodda Stats to 17-18'!$A$3:$A$465,'Combined Stats - Formula'!$A293,'Rodda Stats to 17-18'!C$3:C$465)</f>
        <v>9</v>
      </c>
      <c r="D293">
        <f>SUMIF('Rodda Stats to 17-18'!$A$3:$A$465,'Combined Stats - Formula'!$A293,'Rodda Stats to 17-18'!D$3:D$465)</f>
        <v>10</v>
      </c>
      <c r="E293">
        <f>SUMIF('Rodda Stats to 17-18'!$A$3:$A$465,'Combined Stats - Formula'!$A293,'Rodda Stats to 17-18'!E$3:E$465)</f>
        <v>91</v>
      </c>
      <c r="F293">
        <f>SUMIF('Rodda Stats to 17-18'!$A$3:$A$465,'Combined Stats - Formula'!$A293,'Rodda Stats to 17-18'!F$3:F$465)</f>
        <v>0</v>
      </c>
      <c r="G293">
        <f>SUMIF('Rodda Stats to 17-18'!$A$3:$A$465,'Combined Stats - Formula'!$A293,'Rodda Stats to 17-18'!G$3:G$465)</f>
        <v>0</v>
      </c>
      <c r="H293">
        <f>SUMIF('Rodda Stats to 17-18'!$A$3:$A$465,'Combined Stats - Formula'!$A293,'Rodda Stats to 17-18'!H$3:H$465)</f>
        <v>0</v>
      </c>
      <c r="I293" s="23">
        <f>SUMIF('Rodda Stats to 17-18'!$A$3:$A$465,'Combined Stats - Formula'!$A293,'Rodda Stats to 17-18'!I$3:I$465)</f>
        <v>24</v>
      </c>
      <c r="J293">
        <f t="shared" si="18"/>
        <v>9.1</v>
      </c>
      <c r="K293">
        <f>SUMIF('Rodda Stats to 17-18'!$A$3:$A$465,'Combined Stats - Formula'!$A293,'Rodda Stats to 17-18'!K$3:K$465)</f>
        <v>0</v>
      </c>
      <c r="L293">
        <f>SUMIF('Rodda Stats to 17-18'!$A$3:$A$465,'Combined Stats - Formula'!$A293,'Rodda Stats to 17-18'!L$3:L$465)</f>
        <v>0</v>
      </c>
      <c r="M293">
        <f>SUMIF('Rodda Stats to 17-18'!$A$3:$A$465,'Combined Stats - Formula'!$A293,'Rodda Stats to 17-18'!M$3:M$465)</f>
        <v>0</v>
      </c>
      <c r="N293">
        <f>SUMIF('Rodda Stats to 17-18'!$A$3:$A$465,'Combined Stats - Formula'!$A293,'Rodda Stats to 17-18'!N$3:N$465)</f>
        <v>0</v>
      </c>
      <c r="O293">
        <f>SUMIF('Rodda Stats to 17-18'!$A$3:$A$465,'Combined Stats - Formula'!$A293,'Rodda Stats to 17-18'!O$3:O$465)</f>
        <v>0</v>
      </c>
      <c r="P293" t="str">
        <f t="shared" si="21"/>
        <v/>
      </c>
      <c r="Q293">
        <f t="shared" si="19"/>
        <v>0</v>
      </c>
      <c r="R293">
        <f t="shared" si="20"/>
        <v>0</v>
      </c>
      <c r="S293" s="23">
        <f>SUMIF('Rodda Stats to 17-18'!$A$3:$A$465,'Combined Stats - Formula'!$A293,'Rodda Stats to 17-18'!S$3:S$465)</f>
        <v>0</v>
      </c>
      <c r="T293">
        <f>SUMIF('Rodda Stats to 17-18'!$A$3:$A$465,'Combined Stats - Formula'!$A293,'Rodda Stats to 17-18'!T$3:T$465)</f>
        <v>3</v>
      </c>
      <c r="U293">
        <f>SUMIF('Rodda Stats to 17-18'!$A$3:$A$465,'Combined Stats - Formula'!$A293,'Rodda Stats to 17-18'!U$3:U$465)</f>
        <v>0</v>
      </c>
      <c r="V293">
        <f>SUMIF('Rodda Stats to 17-18'!$A$3:$A$465,'Combined Stats - Formula'!$A293,'Rodda Stats to 17-18'!V$3:V$465)</f>
        <v>0</v>
      </c>
    </row>
    <row r="294" spans="1:22" x14ac:dyDescent="0.25">
      <c r="A294" s="20" t="s">
        <v>831</v>
      </c>
      <c r="B294">
        <f>SUMIF('Rodda Stats to 17-18'!$A$3:$A$465,'Combined Stats - Formula'!$A294,'Rodda Stats to 17-18'!B$3:B$465)</f>
        <v>0</v>
      </c>
      <c r="C294">
        <f>SUMIF('Rodda Stats to 17-18'!$A$3:$A$465,'Combined Stats - Formula'!$A294,'Rodda Stats to 17-18'!C$3:C$465)</f>
        <v>9</v>
      </c>
      <c r="D294">
        <f>SUMIF('Rodda Stats to 17-18'!$A$3:$A$465,'Combined Stats - Formula'!$A294,'Rodda Stats to 17-18'!D$3:D$465)</f>
        <v>8</v>
      </c>
      <c r="E294">
        <f>SUMIF('Rodda Stats to 17-18'!$A$3:$A$465,'Combined Stats - Formula'!$A294,'Rodda Stats to 17-18'!E$3:E$465)</f>
        <v>59</v>
      </c>
      <c r="F294">
        <f>SUMIF('Rodda Stats to 17-18'!$A$3:$A$465,'Combined Stats - Formula'!$A294,'Rodda Stats to 17-18'!F$3:F$465)</f>
        <v>2</v>
      </c>
      <c r="G294">
        <f>SUMIF('Rodda Stats to 17-18'!$A$3:$A$465,'Combined Stats - Formula'!$A294,'Rodda Stats to 17-18'!G$3:G$465)</f>
        <v>0</v>
      </c>
      <c r="H294">
        <f>SUMIF('Rodda Stats to 17-18'!$A$3:$A$465,'Combined Stats - Formula'!$A294,'Rodda Stats to 17-18'!H$3:H$465)</f>
        <v>0</v>
      </c>
      <c r="I294" s="23">
        <f>SUMIF('Rodda Stats to 17-18'!$A$3:$A$465,'Combined Stats - Formula'!$A294,'Rodda Stats to 17-18'!I$3:I$465)</f>
        <v>20</v>
      </c>
      <c r="J294">
        <f t="shared" si="18"/>
        <v>9.83</v>
      </c>
      <c r="K294">
        <f>SUMIF('Rodda Stats to 17-18'!$A$3:$A$465,'Combined Stats - Formula'!$A294,'Rodda Stats to 17-18'!K$3:K$465)</f>
        <v>0</v>
      </c>
      <c r="L294">
        <f>SUMIF('Rodda Stats to 17-18'!$A$3:$A$465,'Combined Stats - Formula'!$A294,'Rodda Stats to 17-18'!L$3:L$465)</f>
        <v>6</v>
      </c>
      <c r="M294">
        <f>SUMIF('Rodda Stats to 17-18'!$A$3:$A$465,'Combined Stats - Formula'!$A294,'Rodda Stats to 17-18'!M$3:M$465)</f>
        <v>58</v>
      </c>
      <c r="N294">
        <f>SUMIF('Rodda Stats to 17-18'!$A$3:$A$465,'Combined Stats - Formula'!$A294,'Rodda Stats to 17-18'!N$3:N$465)</f>
        <v>0</v>
      </c>
      <c r="O294">
        <f>SUMIF('Rodda Stats to 17-18'!$A$3:$A$465,'Combined Stats - Formula'!$A294,'Rodda Stats to 17-18'!O$3:O$465)</f>
        <v>0</v>
      </c>
      <c r="P294">
        <f t="shared" si="21"/>
        <v>9.67</v>
      </c>
      <c r="Q294">
        <f t="shared" si="19"/>
        <v>0</v>
      </c>
      <c r="R294">
        <f t="shared" si="20"/>
        <v>0</v>
      </c>
      <c r="S294" s="23">
        <f>SUMIF('Rodda Stats to 17-18'!$A$3:$A$465,'Combined Stats - Formula'!$A294,'Rodda Stats to 17-18'!S$3:S$465)</f>
        <v>0</v>
      </c>
      <c r="T294">
        <f>SUMIF('Rodda Stats to 17-18'!$A$3:$A$465,'Combined Stats - Formula'!$A294,'Rodda Stats to 17-18'!T$3:T$465)</f>
        <v>5</v>
      </c>
      <c r="U294">
        <f>SUMIF('Rodda Stats to 17-18'!$A$3:$A$465,'Combined Stats - Formula'!$A294,'Rodda Stats to 17-18'!U$3:U$465)</f>
        <v>0</v>
      </c>
      <c r="V294">
        <f>SUMIF('Rodda Stats to 17-18'!$A$3:$A$465,'Combined Stats - Formula'!$A294,'Rodda Stats to 17-18'!V$3:V$465)</f>
        <v>0</v>
      </c>
    </row>
    <row r="295" spans="1:22" x14ac:dyDescent="0.25">
      <c r="A295" s="20" t="s">
        <v>832</v>
      </c>
      <c r="B295">
        <f>SUMIF('Rodda Stats to 17-18'!$A$3:$A$465,'Combined Stats - Formula'!$A295,'Rodda Stats to 17-18'!B$3:B$465)</f>
        <v>0</v>
      </c>
      <c r="C295">
        <f>SUMIF('Rodda Stats to 17-18'!$A$3:$A$465,'Combined Stats - Formula'!$A295,'Rodda Stats to 17-18'!C$3:C$465)</f>
        <v>4</v>
      </c>
      <c r="D295">
        <f>SUMIF('Rodda Stats to 17-18'!$A$3:$A$465,'Combined Stats - Formula'!$A295,'Rodda Stats to 17-18'!D$3:D$465)</f>
        <v>5</v>
      </c>
      <c r="E295">
        <f>SUMIF('Rodda Stats to 17-18'!$A$3:$A$465,'Combined Stats - Formula'!$A295,'Rodda Stats to 17-18'!E$3:E$465)</f>
        <v>9</v>
      </c>
      <c r="F295">
        <f>SUMIF('Rodda Stats to 17-18'!$A$3:$A$465,'Combined Stats - Formula'!$A295,'Rodda Stats to 17-18'!F$3:F$465)</f>
        <v>3</v>
      </c>
      <c r="G295">
        <f>SUMIF('Rodda Stats to 17-18'!$A$3:$A$465,'Combined Stats - Formula'!$A295,'Rodda Stats to 17-18'!G$3:G$465)</f>
        <v>0</v>
      </c>
      <c r="H295">
        <f>SUMIF('Rodda Stats to 17-18'!$A$3:$A$465,'Combined Stats - Formula'!$A295,'Rodda Stats to 17-18'!H$3:H$465)</f>
        <v>0</v>
      </c>
      <c r="I295" s="23">
        <f>SUMIF('Rodda Stats to 17-18'!$A$3:$A$465,'Combined Stats - Formula'!$A295,'Rodda Stats to 17-18'!I$3:I$465)</f>
        <v>6.1</v>
      </c>
      <c r="J295">
        <f t="shared" si="18"/>
        <v>4.5</v>
      </c>
      <c r="K295">
        <f>SUMIF('Rodda Stats to 17-18'!$A$3:$A$465,'Combined Stats - Formula'!$A295,'Rodda Stats to 17-18'!K$3:K$465)</f>
        <v>0</v>
      </c>
      <c r="L295">
        <f>SUMIF('Rodda Stats to 17-18'!$A$3:$A$465,'Combined Stats - Formula'!$A295,'Rodda Stats to 17-18'!L$3:L$465)</f>
        <v>6</v>
      </c>
      <c r="M295">
        <f>SUMIF('Rodda Stats to 17-18'!$A$3:$A$465,'Combined Stats - Formula'!$A295,'Rodda Stats to 17-18'!M$3:M$465)</f>
        <v>163</v>
      </c>
      <c r="N295">
        <f>SUMIF('Rodda Stats to 17-18'!$A$3:$A$465,'Combined Stats - Formula'!$A295,'Rodda Stats to 17-18'!N$3:N$465)</f>
        <v>0</v>
      </c>
      <c r="O295">
        <f>SUMIF('Rodda Stats to 17-18'!$A$3:$A$465,'Combined Stats - Formula'!$A295,'Rodda Stats to 17-18'!O$3:O$465)</f>
        <v>0</v>
      </c>
      <c r="P295">
        <f t="shared" si="21"/>
        <v>27.17</v>
      </c>
      <c r="Q295">
        <f t="shared" si="19"/>
        <v>0</v>
      </c>
      <c r="R295">
        <f t="shared" si="20"/>
        <v>0</v>
      </c>
      <c r="S295" s="23">
        <f>SUMIF('Rodda Stats to 17-18'!$A$3:$A$465,'Combined Stats - Formula'!$A295,'Rodda Stats to 17-18'!S$3:S$465)</f>
        <v>0</v>
      </c>
      <c r="T295">
        <f>SUMIF('Rodda Stats to 17-18'!$A$3:$A$465,'Combined Stats - Formula'!$A295,'Rodda Stats to 17-18'!T$3:T$465)</f>
        <v>1</v>
      </c>
      <c r="U295">
        <f>SUMIF('Rodda Stats to 17-18'!$A$3:$A$465,'Combined Stats - Formula'!$A295,'Rodda Stats to 17-18'!U$3:U$465)</f>
        <v>0</v>
      </c>
      <c r="V295">
        <f>SUMIF('Rodda Stats to 17-18'!$A$3:$A$465,'Combined Stats - Formula'!$A295,'Rodda Stats to 17-18'!V$3:V$465)</f>
        <v>0</v>
      </c>
    </row>
    <row r="296" spans="1:22" x14ac:dyDescent="0.25">
      <c r="A296" s="20" t="s">
        <v>833</v>
      </c>
      <c r="B296">
        <f>SUMIF('Rodda Stats to 17-18'!$A$3:$A$465,'Combined Stats - Formula'!$A296,'Rodda Stats to 17-18'!B$3:B$465)</f>
        <v>0</v>
      </c>
      <c r="C296">
        <f>SUMIF('Rodda Stats to 17-18'!$A$3:$A$465,'Combined Stats - Formula'!$A296,'Rodda Stats to 17-18'!C$3:C$465)</f>
        <v>5</v>
      </c>
      <c r="D296">
        <f>SUMIF('Rodda Stats to 17-18'!$A$3:$A$465,'Combined Stats - Formula'!$A296,'Rodda Stats to 17-18'!D$3:D$465)</f>
        <v>2</v>
      </c>
      <c r="E296">
        <f>SUMIF('Rodda Stats to 17-18'!$A$3:$A$465,'Combined Stats - Formula'!$A296,'Rodda Stats to 17-18'!E$3:E$465)</f>
        <v>19</v>
      </c>
      <c r="F296">
        <f>SUMIF('Rodda Stats to 17-18'!$A$3:$A$465,'Combined Stats - Formula'!$A296,'Rodda Stats to 17-18'!F$3:F$465)</f>
        <v>1</v>
      </c>
      <c r="G296">
        <f>SUMIF('Rodda Stats to 17-18'!$A$3:$A$465,'Combined Stats - Formula'!$A296,'Rodda Stats to 17-18'!G$3:G$465)</f>
        <v>0</v>
      </c>
      <c r="H296">
        <f>SUMIF('Rodda Stats to 17-18'!$A$3:$A$465,'Combined Stats - Formula'!$A296,'Rodda Stats to 17-18'!H$3:H$465)</f>
        <v>0</v>
      </c>
      <c r="I296" s="23">
        <f>SUMIF('Rodda Stats to 17-18'!$A$3:$A$465,'Combined Stats - Formula'!$A296,'Rodda Stats to 17-18'!I$3:I$465)</f>
        <v>11.1</v>
      </c>
      <c r="J296">
        <f t="shared" si="18"/>
        <v>19</v>
      </c>
      <c r="K296">
        <f>SUMIF('Rodda Stats to 17-18'!$A$3:$A$465,'Combined Stats - Formula'!$A296,'Rodda Stats to 17-18'!K$3:K$465)</f>
        <v>0</v>
      </c>
      <c r="L296">
        <f>SUMIF('Rodda Stats to 17-18'!$A$3:$A$465,'Combined Stats - Formula'!$A296,'Rodda Stats to 17-18'!L$3:L$465)</f>
        <v>7</v>
      </c>
      <c r="M296">
        <f>SUMIF('Rodda Stats to 17-18'!$A$3:$A$465,'Combined Stats - Formula'!$A296,'Rodda Stats to 17-18'!M$3:M$465)</f>
        <v>79</v>
      </c>
      <c r="N296">
        <f>SUMIF('Rodda Stats to 17-18'!$A$3:$A$465,'Combined Stats - Formula'!$A296,'Rodda Stats to 17-18'!N$3:N$465)</f>
        <v>0</v>
      </c>
      <c r="O296">
        <f>SUMIF('Rodda Stats to 17-18'!$A$3:$A$465,'Combined Stats - Formula'!$A296,'Rodda Stats to 17-18'!O$3:O$465)</f>
        <v>0</v>
      </c>
      <c r="P296">
        <f t="shared" si="21"/>
        <v>11.29</v>
      </c>
      <c r="Q296">
        <f t="shared" si="19"/>
        <v>0</v>
      </c>
      <c r="R296">
        <f t="shared" si="20"/>
        <v>0</v>
      </c>
      <c r="S296" s="23">
        <f>SUMIF('Rodda Stats to 17-18'!$A$3:$A$465,'Combined Stats - Formula'!$A296,'Rodda Stats to 17-18'!S$3:S$465)</f>
        <v>0</v>
      </c>
      <c r="T296">
        <f>SUMIF('Rodda Stats to 17-18'!$A$3:$A$465,'Combined Stats - Formula'!$A296,'Rodda Stats to 17-18'!T$3:T$465)</f>
        <v>1</v>
      </c>
      <c r="U296">
        <f>SUMIF('Rodda Stats to 17-18'!$A$3:$A$465,'Combined Stats - Formula'!$A296,'Rodda Stats to 17-18'!U$3:U$465)</f>
        <v>0</v>
      </c>
      <c r="V296">
        <f>SUMIF('Rodda Stats to 17-18'!$A$3:$A$465,'Combined Stats - Formula'!$A296,'Rodda Stats to 17-18'!V$3:V$465)</f>
        <v>0</v>
      </c>
    </row>
    <row r="297" spans="1:22" x14ac:dyDescent="0.25">
      <c r="A297" s="20" t="s">
        <v>834</v>
      </c>
      <c r="B297">
        <f>SUMIF('Rodda Stats to 17-18'!$A$3:$A$465,'Combined Stats - Formula'!$A297,'Rodda Stats to 17-18'!B$3:B$465)</f>
        <v>0</v>
      </c>
      <c r="C297">
        <f>SUMIF('Rodda Stats to 17-18'!$A$3:$A$465,'Combined Stats - Formula'!$A297,'Rodda Stats to 17-18'!C$3:C$465)</f>
        <v>4</v>
      </c>
      <c r="D297">
        <f>SUMIF('Rodda Stats to 17-18'!$A$3:$A$465,'Combined Stats - Formula'!$A297,'Rodda Stats to 17-18'!D$3:D$465)</f>
        <v>4</v>
      </c>
      <c r="E297">
        <f>SUMIF('Rodda Stats to 17-18'!$A$3:$A$465,'Combined Stats - Formula'!$A297,'Rodda Stats to 17-18'!E$3:E$465)</f>
        <v>79</v>
      </c>
      <c r="F297">
        <f>SUMIF('Rodda Stats to 17-18'!$A$3:$A$465,'Combined Stats - Formula'!$A297,'Rodda Stats to 17-18'!F$3:F$465)</f>
        <v>0</v>
      </c>
      <c r="G297">
        <f>SUMIF('Rodda Stats to 17-18'!$A$3:$A$465,'Combined Stats - Formula'!$A297,'Rodda Stats to 17-18'!G$3:G$465)</f>
        <v>0</v>
      </c>
      <c r="H297">
        <f>SUMIF('Rodda Stats to 17-18'!$A$3:$A$465,'Combined Stats - Formula'!$A297,'Rodda Stats to 17-18'!H$3:H$465)</f>
        <v>0</v>
      </c>
      <c r="I297" s="23">
        <f>SUMIF('Rodda Stats to 17-18'!$A$3:$A$465,'Combined Stats - Formula'!$A297,'Rodda Stats to 17-18'!I$3:I$465)</f>
        <v>43</v>
      </c>
      <c r="J297">
        <f t="shared" si="18"/>
        <v>19.75</v>
      </c>
      <c r="K297">
        <f>SUMIF('Rodda Stats to 17-18'!$A$3:$A$465,'Combined Stats - Formula'!$A297,'Rodda Stats to 17-18'!K$3:K$465)</f>
        <v>0</v>
      </c>
      <c r="L297">
        <f>SUMIF('Rodda Stats to 17-18'!$A$3:$A$465,'Combined Stats - Formula'!$A297,'Rodda Stats to 17-18'!L$3:L$465)</f>
        <v>2</v>
      </c>
      <c r="M297">
        <f>SUMIF('Rodda Stats to 17-18'!$A$3:$A$465,'Combined Stats - Formula'!$A297,'Rodda Stats to 17-18'!M$3:M$465)</f>
        <v>102</v>
      </c>
      <c r="N297">
        <f>SUMIF('Rodda Stats to 17-18'!$A$3:$A$465,'Combined Stats - Formula'!$A297,'Rodda Stats to 17-18'!N$3:N$465)</f>
        <v>0</v>
      </c>
      <c r="O297">
        <f>SUMIF('Rodda Stats to 17-18'!$A$3:$A$465,'Combined Stats - Formula'!$A297,'Rodda Stats to 17-18'!O$3:O$465)</f>
        <v>0</v>
      </c>
      <c r="P297">
        <f t="shared" si="21"/>
        <v>51</v>
      </c>
      <c r="Q297">
        <f t="shared" si="19"/>
        <v>0</v>
      </c>
      <c r="R297">
        <f t="shared" si="20"/>
        <v>0</v>
      </c>
      <c r="S297" s="23">
        <f>SUMIF('Rodda Stats to 17-18'!$A$3:$A$465,'Combined Stats - Formula'!$A297,'Rodda Stats to 17-18'!S$3:S$465)</f>
        <v>0</v>
      </c>
      <c r="T297">
        <f>SUMIF('Rodda Stats to 17-18'!$A$3:$A$465,'Combined Stats - Formula'!$A297,'Rodda Stats to 17-18'!T$3:T$465)</f>
        <v>1</v>
      </c>
      <c r="U297">
        <f>SUMIF('Rodda Stats to 17-18'!$A$3:$A$465,'Combined Stats - Formula'!$A297,'Rodda Stats to 17-18'!U$3:U$465)</f>
        <v>0</v>
      </c>
      <c r="V297">
        <f>SUMIF('Rodda Stats to 17-18'!$A$3:$A$465,'Combined Stats - Formula'!$A297,'Rodda Stats to 17-18'!V$3:V$465)</f>
        <v>0</v>
      </c>
    </row>
    <row r="298" spans="1:22" x14ac:dyDescent="0.25">
      <c r="A298" s="20" t="s">
        <v>835</v>
      </c>
      <c r="B298">
        <f>SUMIF('Rodda Stats to 17-18'!$A$3:$A$465,'Combined Stats - Formula'!$A298,'Rodda Stats to 17-18'!B$3:B$465)</f>
        <v>0</v>
      </c>
      <c r="C298">
        <f>SUMIF('Rodda Stats to 17-18'!$A$3:$A$465,'Combined Stats - Formula'!$A298,'Rodda Stats to 17-18'!C$3:C$465)</f>
        <v>24</v>
      </c>
      <c r="D298">
        <f>SUMIF('Rodda Stats to 17-18'!$A$3:$A$465,'Combined Stats - Formula'!$A298,'Rodda Stats to 17-18'!D$3:D$465)</f>
        <v>24</v>
      </c>
      <c r="E298">
        <f>SUMIF('Rodda Stats to 17-18'!$A$3:$A$465,'Combined Stats - Formula'!$A298,'Rodda Stats to 17-18'!E$3:E$465)</f>
        <v>171</v>
      </c>
      <c r="F298">
        <f>SUMIF('Rodda Stats to 17-18'!$A$3:$A$465,'Combined Stats - Formula'!$A298,'Rodda Stats to 17-18'!F$3:F$465)</f>
        <v>10</v>
      </c>
      <c r="G298">
        <f>SUMIF('Rodda Stats to 17-18'!$A$3:$A$465,'Combined Stats - Formula'!$A298,'Rodda Stats to 17-18'!G$3:G$465)</f>
        <v>0</v>
      </c>
      <c r="H298">
        <f>SUMIF('Rodda Stats to 17-18'!$A$3:$A$465,'Combined Stats - Formula'!$A298,'Rodda Stats to 17-18'!H$3:H$465)</f>
        <v>0</v>
      </c>
      <c r="I298" s="23">
        <f>SUMIF('Rodda Stats to 17-18'!$A$3:$A$465,'Combined Stats - Formula'!$A298,'Rodda Stats to 17-18'!I$3:I$465)</f>
        <v>24</v>
      </c>
      <c r="J298">
        <f t="shared" si="18"/>
        <v>12.21</v>
      </c>
      <c r="K298">
        <f>SUMIF('Rodda Stats to 17-18'!$A$3:$A$465,'Combined Stats - Formula'!$A298,'Rodda Stats to 17-18'!K$3:K$465)</f>
        <v>0</v>
      </c>
      <c r="L298">
        <f>SUMIF('Rodda Stats to 17-18'!$A$3:$A$465,'Combined Stats - Formula'!$A298,'Rodda Stats to 17-18'!L$3:L$465)</f>
        <v>13</v>
      </c>
      <c r="M298">
        <f>SUMIF('Rodda Stats to 17-18'!$A$3:$A$465,'Combined Stats - Formula'!$A298,'Rodda Stats to 17-18'!M$3:M$465)</f>
        <v>256</v>
      </c>
      <c r="N298">
        <f>SUMIF('Rodda Stats to 17-18'!$A$3:$A$465,'Combined Stats - Formula'!$A298,'Rodda Stats to 17-18'!N$3:N$465)</f>
        <v>0</v>
      </c>
      <c r="O298">
        <f>SUMIF('Rodda Stats to 17-18'!$A$3:$A$465,'Combined Stats - Formula'!$A298,'Rodda Stats to 17-18'!O$3:O$465)</f>
        <v>0</v>
      </c>
      <c r="P298">
        <f t="shared" si="21"/>
        <v>19.690000000000001</v>
      </c>
      <c r="Q298">
        <f t="shared" si="19"/>
        <v>0</v>
      </c>
      <c r="R298">
        <f t="shared" si="20"/>
        <v>0</v>
      </c>
      <c r="S298" s="23">
        <f>SUMIF('Rodda Stats to 17-18'!$A$3:$A$465,'Combined Stats - Formula'!$A298,'Rodda Stats to 17-18'!S$3:S$465)</f>
        <v>0</v>
      </c>
      <c r="T298">
        <f>SUMIF('Rodda Stats to 17-18'!$A$3:$A$465,'Combined Stats - Formula'!$A298,'Rodda Stats to 17-18'!T$3:T$465)</f>
        <v>12</v>
      </c>
      <c r="U298">
        <f>SUMIF('Rodda Stats to 17-18'!$A$3:$A$465,'Combined Stats - Formula'!$A298,'Rodda Stats to 17-18'!U$3:U$465)</f>
        <v>0</v>
      </c>
      <c r="V298">
        <f>SUMIF('Rodda Stats to 17-18'!$A$3:$A$465,'Combined Stats - Formula'!$A298,'Rodda Stats to 17-18'!V$3:V$465)</f>
        <v>0</v>
      </c>
    </row>
    <row r="299" spans="1:22" x14ac:dyDescent="0.25">
      <c r="A299" s="20" t="s">
        <v>836</v>
      </c>
      <c r="B299">
        <f>SUMIF('Rodda Stats to 17-18'!$A$3:$A$465,'Combined Stats - Formula'!$A299,'Rodda Stats to 17-18'!B$3:B$465)</f>
        <v>0</v>
      </c>
      <c r="C299">
        <f>SUMIF('Rodda Stats to 17-18'!$A$3:$A$465,'Combined Stats - Formula'!$A299,'Rodda Stats to 17-18'!C$3:C$465)</f>
        <v>20</v>
      </c>
      <c r="D299">
        <f>SUMIF('Rodda Stats to 17-18'!$A$3:$A$465,'Combined Stats - Formula'!$A299,'Rodda Stats to 17-18'!D$3:D$465)</f>
        <v>18</v>
      </c>
      <c r="E299">
        <f>SUMIF('Rodda Stats to 17-18'!$A$3:$A$465,'Combined Stats - Formula'!$A299,'Rodda Stats to 17-18'!E$3:E$465)</f>
        <v>53</v>
      </c>
      <c r="F299">
        <f>SUMIF('Rodda Stats to 17-18'!$A$3:$A$465,'Combined Stats - Formula'!$A299,'Rodda Stats to 17-18'!F$3:F$465)</f>
        <v>3</v>
      </c>
      <c r="G299">
        <f>SUMIF('Rodda Stats to 17-18'!$A$3:$A$465,'Combined Stats - Formula'!$A299,'Rodda Stats to 17-18'!G$3:G$465)</f>
        <v>0</v>
      </c>
      <c r="H299">
        <f>SUMIF('Rodda Stats to 17-18'!$A$3:$A$465,'Combined Stats - Formula'!$A299,'Rodda Stats to 17-18'!H$3:H$465)</f>
        <v>0</v>
      </c>
      <c r="I299" s="23">
        <f>SUMIF('Rodda Stats to 17-18'!$A$3:$A$465,'Combined Stats - Formula'!$A299,'Rodda Stats to 17-18'!I$3:I$465)</f>
        <v>25</v>
      </c>
      <c r="J299">
        <f t="shared" si="18"/>
        <v>3.53</v>
      </c>
      <c r="K299">
        <f>SUMIF('Rodda Stats to 17-18'!$A$3:$A$465,'Combined Stats - Formula'!$A299,'Rodda Stats to 17-18'!K$3:K$465)</f>
        <v>0</v>
      </c>
      <c r="L299">
        <f>SUMIF('Rodda Stats to 17-18'!$A$3:$A$465,'Combined Stats - Formula'!$A299,'Rodda Stats to 17-18'!L$3:L$465)</f>
        <v>21</v>
      </c>
      <c r="M299">
        <f>SUMIF('Rodda Stats to 17-18'!$A$3:$A$465,'Combined Stats - Formula'!$A299,'Rodda Stats to 17-18'!M$3:M$465)</f>
        <v>267</v>
      </c>
      <c r="N299">
        <f>SUMIF('Rodda Stats to 17-18'!$A$3:$A$465,'Combined Stats - Formula'!$A299,'Rodda Stats to 17-18'!N$3:N$465)</f>
        <v>0</v>
      </c>
      <c r="O299">
        <f>SUMIF('Rodda Stats to 17-18'!$A$3:$A$465,'Combined Stats - Formula'!$A299,'Rodda Stats to 17-18'!O$3:O$465)</f>
        <v>0</v>
      </c>
      <c r="P299">
        <f t="shared" si="21"/>
        <v>12.71</v>
      </c>
      <c r="Q299">
        <f t="shared" si="19"/>
        <v>0</v>
      </c>
      <c r="R299">
        <f t="shared" si="20"/>
        <v>0</v>
      </c>
      <c r="S299" s="23">
        <f>SUMIF('Rodda Stats to 17-18'!$A$3:$A$465,'Combined Stats - Formula'!$A299,'Rodda Stats to 17-18'!S$3:S$465)</f>
        <v>0</v>
      </c>
      <c r="T299">
        <f>SUMIF('Rodda Stats to 17-18'!$A$3:$A$465,'Combined Stats - Formula'!$A299,'Rodda Stats to 17-18'!T$3:T$465)</f>
        <v>8</v>
      </c>
      <c r="U299">
        <f>SUMIF('Rodda Stats to 17-18'!$A$3:$A$465,'Combined Stats - Formula'!$A299,'Rodda Stats to 17-18'!U$3:U$465)</f>
        <v>0</v>
      </c>
      <c r="V299">
        <f>SUMIF('Rodda Stats to 17-18'!$A$3:$A$465,'Combined Stats - Formula'!$A299,'Rodda Stats to 17-18'!V$3:V$465)</f>
        <v>0</v>
      </c>
    </row>
    <row r="300" spans="1:22" x14ac:dyDescent="0.25">
      <c r="A300" s="20" t="s">
        <v>837</v>
      </c>
      <c r="B300">
        <f>SUMIF('Rodda Stats to 17-18'!$A$3:$A$465,'Combined Stats - Formula'!$A300,'Rodda Stats to 17-18'!B$3:B$465)</f>
        <v>0</v>
      </c>
      <c r="C300">
        <f>SUMIF('Rodda Stats to 17-18'!$A$3:$A$465,'Combined Stats - Formula'!$A300,'Rodda Stats to 17-18'!C$3:C$465)</f>
        <v>4</v>
      </c>
      <c r="D300">
        <f>SUMIF('Rodda Stats to 17-18'!$A$3:$A$465,'Combined Stats - Formula'!$A300,'Rodda Stats to 17-18'!D$3:D$465)</f>
        <v>3</v>
      </c>
      <c r="E300">
        <f>SUMIF('Rodda Stats to 17-18'!$A$3:$A$465,'Combined Stats - Formula'!$A300,'Rodda Stats to 17-18'!E$3:E$465)</f>
        <v>90</v>
      </c>
      <c r="F300">
        <f>SUMIF('Rodda Stats to 17-18'!$A$3:$A$465,'Combined Stats - Formula'!$A300,'Rodda Stats to 17-18'!F$3:F$465)</f>
        <v>0</v>
      </c>
      <c r="G300">
        <f>SUMIF('Rodda Stats to 17-18'!$A$3:$A$465,'Combined Stats - Formula'!$A300,'Rodda Stats to 17-18'!G$3:G$465)</f>
        <v>1</v>
      </c>
      <c r="H300">
        <f>SUMIF('Rodda Stats to 17-18'!$A$3:$A$465,'Combined Stats - Formula'!$A300,'Rodda Stats to 17-18'!H$3:H$465)</f>
        <v>0</v>
      </c>
      <c r="I300" s="23">
        <f>SUMIF('Rodda Stats to 17-18'!$A$3:$A$465,'Combined Stats - Formula'!$A300,'Rodda Stats to 17-18'!I$3:I$465)</f>
        <v>82</v>
      </c>
      <c r="J300">
        <f t="shared" si="18"/>
        <v>30</v>
      </c>
      <c r="K300">
        <f>SUMIF('Rodda Stats to 17-18'!$A$3:$A$465,'Combined Stats - Formula'!$A300,'Rodda Stats to 17-18'!K$3:K$465)</f>
        <v>0</v>
      </c>
      <c r="L300">
        <f>SUMIF('Rodda Stats to 17-18'!$A$3:$A$465,'Combined Stats - Formula'!$A300,'Rodda Stats to 17-18'!L$3:L$465)</f>
        <v>1</v>
      </c>
      <c r="M300">
        <f>SUMIF('Rodda Stats to 17-18'!$A$3:$A$465,'Combined Stats - Formula'!$A300,'Rodda Stats to 17-18'!M$3:M$465)</f>
        <v>52</v>
      </c>
      <c r="N300">
        <f>SUMIF('Rodda Stats to 17-18'!$A$3:$A$465,'Combined Stats - Formula'!$A300,'Rodda Stats to 17-18'!N$3:N$465)</f>
        <v>0</v>
      </c>
      <c r="O300">
        <f>SUMIF('Rodda Stats to 17-18'!$A$3:$A$465,'Combined Stats - Formula'!$A300,'Rodda Stats to 17-18'!O$3:O$465)</f>
        <v>0</v>
      </c>
      <c r="P300">
        <f t="shared" si="21"/>
        <v>52</v>
      </c>
      <c r="Q300">
        <f t="shared" si="19"/>
        <v>0</v>
      </c>
      <c r="R300">
        <f t="shared" si="20"/>
        <v>0</v>
      </c>
      <c r="S300" s="23">
        <f>SUMIF('Rodda Stats to 17-18'!$A$3:$A$465,'Combined Stats - Formula'!$A300,'Rodda Stats to 17-18'!S$3:S$465)</f>
        <v>0</v>
      </c>
      <c r="T300">
        <f>SUMIF('Rodda Stats to 17-18'!$A$3:$A$465,'Combined Stats - Formula'!$A300,'Rodda Stats to 17-18'!T$3:T$465)</f>
        <v>0</v>
      </c>
      <c r="U300">
        <f>SUMIF('Rodda Stats to 17-18'!$A$3:$A$465,'Combined Stats - Formula'!$A300,'Rodda Stats to 17-18'!U$3:U$465)</f>
        <v>0</v>
      </c>
      <c r="V300">
        <f>SUMIF('Rodda Stats to 17-18'!$A$3:$A$465,'Combined Stats - Formula'!$A300,'Rodda Stats to 17-18'!V$3:V$465)</f>
        <v>0</v>
      </c>
    </row>
    <row r="301" spans="1:22" x14ac:dyDescent="0.25">
      <c r="A301" s="20" t="s">
        <v>838</v>
      </c>
      <c r="B301">
        <f>SUMIF('Rodda Stats to 17-18'!$A$3:$A$465,'Combined Stats - Formula'!$A301,'Rodda Stats to 17-18'!B$3:B$465)</f>
        <v>0</v>
      </c>
      <c r="C301">
        <f>SUMIF('Rodda Stats to 17-18'!$A$3:$A$465,'Combined Stats - Formula'!$A301,'Rodda Stats to 17-18'!C$3:C$465)</f>
        <v>4</v>
      </c>
      <c r="D301">
        <f>SUMIF('Rodda Stats to 17-18'!$A$3:$A$465,'Combined Stats - Formula'!$A301,'Rodda Stats to 17-18'!D$3:D$465)</f>
        <v>4</v>
      </c>
      <c r="E301">
        <f>SUMIF('Rodda Stats to 17-18'!$A$3:$A$465,'Combined Stats - Formula'!$A301,'Rodda Stats to 17-18'!E$3:E$465)</f>
        <v>15</v>
      </c>
      <c r="F301">
        <f>SUMIF('Rodda Stats to 17-18'!$A$3:$A$465,'Combined Stats - Formula'!$A301,'Rodda Stats to 17-18'!F$3:F$465)</f>
        <v>0</v>
      </c>
      <c r="G301">
        <f>SUMIF('Rodda Stats to 17-18'!$A$3:$A$465,'Combined Stats - Formula'!$A301,'Rodda Stats to 17-18'!G$3:G$465)</f>
        <v>0</v>
      </c>
      <c r="H301">
        <f>SUMIF('Rodda Stats to 17-18'!$A$3:$A$465,'Combined Stats - Formula'!$A301,'Rodda Stats to 17-18'!H$3:H$465)</f>
        <v>0</v>
      </c>
      <c r="I301" s="23">
        <f>SUMIF('Rodda Stats to 17-18'!$A$3:$A$465,'Combined Stats - Formula'!$A301,'Rodda Stats to 17-18'!I$3:I$465)</f>
        <v>12</v>
      </c>
      <c r="J301">
        <f t="shared" si="18"/>
        <v>3.75</v>
      </c>
      <c r="K301">
        <f>SUMIF('Rodda Stats to 17-18'!$A$3:$A$465,'Combined Stats - Formula'!$A301,'Rodda Stats to 17-18'!K$3:K$465)</f>
        <v>0</v>
      </c>
      <c r="L301">
        <f>SUMIF('Rodda Stats to 17-18'!$A$3:$A$465,'Combined Stats - Formula'!$A301,'Rodda Stats to 17-18'!L$3:L$465)</f>
        <v>2</v>
      </c>
      <c r="M301">
        <f>SUMIF('Rodda Stats to 17-18'!$A$3:$A$465,'Combined Stats - Formula'!$A301,'Rodda Stats to 17-18'!M$3:M$465)</f>
        <v>18</v>
      </c>
      <c r="N301">
        <f>SUMIF('Rodda Stats to 17-18'!$A$3:$A$465,'Combined Stats - Formula'!$A301,'Rodda Stats to 17-18'!N$3:N$465)</f>
        <v>0</v>
      </c>
      <c r="O301">
        <f>SUMIF('Rodda Stats to 17-18'!$A$3:$A$465,'Combined Stats - Formula'!$A301,'Rodda Stats to 17-18'!O$3:O$465)</f>
        <v>0</v>
      </c>
      <c r="P301">
        <f t="shared" si="21"/>
        <v>9</v>
      </c>
      <c r="Q301">
        <f t="shared" si="19"/>
        <v>0</v>
      </c>
      <c r="R301">
        <f t="shared" si="20"/>
        <v>0</v>
      </c>
      <c r="S301" s="23">
        <f>SUMIF('Rodda Stats to 17-18'!$A$3:$A$465,'Combined Stats - Formula'!$A301,'Rodda Stats to 17-18'!S$3:S$465)</f>
        <v>0</v>
      </c>
      <c r="T301">
        <f>SUMIF('Rodda Stats to 17-18'!$A$3:$A$465,'Combined Stats - Formula'!$A301,'Rodda Stats to 17-18'!T$3:T$465)</f>
        <v>1</v>
      </c>
      <c r="U301">
        <f>SUMIF('Rodda Stats to 17-18'!$A$3:$A$465,'Combined Stats - Formula'!$A301,'Rodda Stats to 17-18'!U$3:U$465)</f>
        <v>0</v>
      </c>
      <c r="V301">
        <f>SUMIF('Rodda Stats to 17-18'!$A$3:$A$465,'Combined Stats - Formula'!$A301,'Rodda Stats to 17-18'!V$3:V$465)</f>
        <v>0</v>
      </c>
    </row>
    <row r="302" spans="1:22" x14ac:dyDescent="0.25">
      <c r="A302" s="20" t="s">
        <v>839</v>
      </c>
      <c r="B302">
        <f>SUMIF('Rodda Stats to 17-18'!$A$3:$A$465,'Combined Stats - Formula'!$A302,'Rodda Stats to 17-18'!B$3:B$465)</f>
        <v>0</v>
      </c>
      <c r="C302">
        <f>SUMIF('Rodda Stats to 17-18'!$A$3:$A$465,'Combined Stats - Formula'!$A302,'Rodda Stats to 17-18'!C$3:C$465)</f>
        <v>7</v>
      </c>
      <c r="D302">
        <f>SUMIF('Rodda Stats to 17-18'!$A$3:$A$465,'Combined Stats - Formula'!$A302,'Rodda Stats to 17-18'!D$3:D$465)</f>
        <v>7</v>
      </c>
      <c r="E302">
        <f>SUMIF('Rodda Stats to 17-18'!$A$3:$A$465,'Combined Stats - Formula'!$A302,'Rodda Stats to 17-18'!E$3:E$465)</f>
        <v>98</v>
      </c>
      <c r="F302">
        <f>SUMIF('Rodda Stats to 17-18'!$A$3:$A$465,'Combined Stats - Formula'!$A302,'Rodda Stats to 17-18'!F$3:F$465)</f>
        <v>0</v>
      </c>
      <c r="G302">
        <f>SUMIF('Rodda Stats to 17-18'!$A$3:$A$465,'Combined Stats - Formula'!$A302,'Rodda Stats to 17-18'!G$3:G$465)</f>
        <v>0</v>
      </c>
      <c r="H302">
        <f>SUMIF('Rodda Stats to 17-18'!$A$3:$A$465,'Combined Stats - Formula'!$A302,'Rodda Stats to 17-18'!H$3:H$465)</f>
        <v>0</v>
      </c>
      <c r="I302" s="23">
        <f>SUMIF('Rodda Stats to 17-18'!$A$3:$A$465,'Combined Stats - Formula'!$A302,'Rodda Stats to 17-18'!I$3:I$465)</f>
        <v>40</v>
      </c>
      <c r="J302">
        <f t="shared" si="18"/>
        <v>14</v>
      </c>
      <c r="K302">
        <f>SUMIF('Rodda Stats to 17-18'!$A$3:$A$465,'Combined Stats - Formula'!$A302,'Rodda Stats to 17-18'!K$3:K$465)</f>
        <v>0</v>
      </c>
      <c r="L302">
        <f>SUMIF('Rodda Stats to 17-18'!$A$3:$A$465,'Combined Stats - Formula'!$A302,'Rodda Stats to 17-18'!L$3:L$465)</f>
        <v>3</v>
      </c>
      <c r="M302">
        <f>SUMIF('Rodda Stats to 17-18'!$A$3:$A$465,'Combined Stats - Formula'!$A302,'Rodda Stats to 17-18'!M$3:M$465)</f>
        <v>21</v>
      </c>
      <c r="N302">
        <f>SUMIF('Rodda Stats to 17-18'!$A$3:$A$465,'Combined Stats - Formula'!$A302,'Rodda Stats to 17-18'!N$3:N$465)</f>
        <v>0</v>
      </c>
      <c r="O302">
        <f>SUMIF('Rodda Stats to 17-18'!$A$3:$A$465,'Combined Stats - Formula'!$A302,'Rodda Stats to 17-18'!O$3:O$465)</f>
        <v>0</v>
      </c>
      <c r="P302">
        <f t="shared" si="21"/>
        <v>7</v>
      </c>
      <c r="Q302">
        <f t="shared" si="19"/>
        <v>0</v>
      </c>
      <c r="R302">
        <f t="shared" si="20"/>
        <v>0</v>
      </c>
      <c r="S302" s="23">
        <f>SUMIF('Rodda Stats to 17-18'!$A$3:$A$465,'Combined Stats - Formula'!$A302,'Rodda Stats to 17-18'!S$3:S$465)</f>
        <v>0</v>
      </c>
      <c r="T302">
        <f>SUMIF('Rodda Stats to 17-18'!$A$3:$A$465,'Combined Stats - Formula'!$A302,'Rodda Stats to 17-18'!T$3:T$465)</f>
        <v>1</v>
      </c>
      <c r="U302">
        <f>SUMIF('Rodda Stats to 17-18'!$A$3:$A$465,'Combined Stats - Formula'!$A302,'Rodda Stats to 17-18'!U$3:U$465)</f>
        <v>0</v>
      </c>
      <c r="V302">
        <f>SUMIF('Rodda Stats to 17-18'!$A$3:$A$465,'Combined Stats - Formula'!$A302,'Rodda Stats to 17-18'!V$3:V$465)</f>
        <v>0</v>
      </c>
    </row>
    <row r="303" spans="1:22" x14ac:dyDescent="0.25">
      <c r="A303" s="20" t="s">
        <v>840</v>
      </c>
      <c r="B303">
        <f>SUMIF('Rodda Stats to 17-18'!$A$3:$A$465,'Combined Stats - Formula'!$A303,'Rodda Stats to 17-18'!B$3:B$465)</f>
        <v>0</v>
      </c>
      <c r="C303">
        <f>SUMIF('Rodda Stats to 17-18'!$A$3:$A$465,'Combined Stats - Formula'!$A303,'Rodda Stats to 17-18'!C$3:C$465)</f>
        <v>1</v>
      </c>
      <c r="D303">
        <f>SUMIF('Rodda Stats to 17-18'!$A$3:$A$465,'Combined Stats - Formula'!$A303,'Rodda Stats to 17-18'!D$3:D$465)</f>
        <v>1</v>
      </c>
      <c r="E303">
        <f>SUMIF('Rodda Stats to 17-18'!$A$3:$A$465,'Combined Stats - Formula'!$A303,'Rodda Stats to 17-18'!E$3:E$465)</f>
        <v>5</v>
      </c>
      <c r="F303">
        <f>SUMIF('Rodda Stats to 17-18'!$A$3:$A$465,'Combined Stats - Formula'!$A303,'Rodda Stats to 17-18'!F$3:F$465)</f>
        <v>0</v>
      </c>
      <c r="G303">
        <f>SUMIF('Rodda Stats to 17-18'!$A$3:$A$465,'Combined Stats - Formula'!$A303,'Rodda Stats to 17-18'!G$3:G$465)</f>
        <v>0</v>
      </c>
      <c r="H303">
        <f>SUMIF('Rodda Stats to 17-18'!$A$3:$A$465,'Combined Stats - Formula'!$A303,'Rodda Stats to 17-18'!H$3:H$465)</f>
        <v>0</v>
      </c>
      <c r="I303" s="23">
        <f>SUMIF('Rodda Stats to 17-18'!$A$3:$A$465,'Combined Stats - Formula'!$A303,'Rodda Stats to 17-18'!I$3:I$465)</f>
        <v>5</v>
      </c>
      <c r="J303">
        <f t="shared" si="18"/>
        <v>5</v>
      </c>
      <c r="K303">
        <f>SUMIF('Rodda Stats to 17-18'!$A$3:$A$465,'Combined Stats - Formula'!$A303,'Rodda Stats to 17-18'!K$3:K$465)</f>
        <v>0</v>
      </c>
      <c r="L303">
        <f>SUMIF('Rodda Stats to 17-18'!$A$3:$A$465,'Combined Stats - Formula'!$A303,'Rodda Stats to 17-18'!L$3:L$465)</f>
        <v>1</v>
      </c>
      <c r="M303">
        <f>SUMIF('Rodda Stats to 17-18'!$A$3:$A$465,'Combined Stats - Formula'!$A303,'Rodda Stats to 17-18'!M$3:M$465)</f>
        <v>1</v>
      </c>
      <c r="N303">
        <f>SUMIF('Rodda Stats to 17-18'!$A$3:$A$465,'Combined Stats - Formula'!$A303,'Rodda Stats to 17-18'!N$3:N$465)</f>
        <v>0</v>
      </c>
      <c r="O303">
        <f>SUMIF('Rodda Stats to 17-18'!$A$3:$A$465,'Combined Stats - Formula'!$A303,'Rodda Stats to 17-18'!O$3:O$465)</f>
        <v>0</v>
      </c>
      <c r="P303">
        <f t="shared" si="21"/>
        <v>1</v>
      </c>
      <c r="Q303">
        <f t="shared" si="19"/>
        <v>0</v>
      </c>
      <c r="R303">
        <f t="shared" si="20"/>
        <v>0</v>
      </c>
      <c r="S303" s="23">
        <f>SUMIF('Rodda Stats to 17-18'!$A$3:$A$465,'Combined Stats - Formula'!$A303,'Rodda Stats to 17-18'!S$3:S$465)</f>
        <v>0</v>
      </c>
      <c r="T303">
        <f>SUMIF('Rodda Stats to 17-18'!$A$3:$A$465,'Combined Stats - Formula'!$A303,'Rodda Stats to 17-18'!T$3:T$465)</f>
        <v>0</v>
      </c>
      <c r="U303">
        <f>SUMIF('Rodda Stats to 17-18'!$A$3:$A$465,'Combined Stats - Formula'!$A303,'Rodda Stats to 17-18'!U$3:U$465)</f>
        <v>0</v>
      </c>
      <c r="V303">
        <f>SUMIF('Rodda Stats to 17-18'!$A$3:$A$465,'Combined Stats - Formula'!$A303,'Rodda Stats to 17-18'!V$3:V$465)</f>
        <v>0</v>
      </c>
    </row>
    <row r="304" spans="1:22" x14ac:dyDescent="0.25">
      <c r="A304" s="20" t="s">
        <v>841</v>
      </c>
      <c r="B304">
        <f>SUMIF('Rodda Stats to 17-18'!$A$3:$A$465,'Combined Stats - Formula'!$A304,'Rodda Stats to 17-18'!B$3:B$465)</f>
        <v>0</v>
      </c>
      <c r="C304">
        <f>SUMIF('Rodda Stats to 17-18'!$A$3:$A$465,'Combined Stats - Formula'!$A304,'Rodda Stats to 17-18'!C$3:C$465)</f>
        <v>2</v>
      </c>
      <c r="D304">
        <f>SUMIF('Rodda Stats to 17-18'!$A$3:$A$465,'Combined Stats - Formula'!$A304,'Rodda Stats to 17-18'!D$3:D$465)</f>
        <v>2</v>
      </c>
      <c r="E304">
        <f>SUMIF('Rodda Stats to 17-18'!$A$3:$A$465,'Combined Stats - Formula'!$A304,'Rodda Stats to 17-18'!E$3:E$465)</f>
        <v>2</v>
      </c>
      <c r="F304">
        <f>SUMIF('Rodda Stats to 17-18'!$A$3:$A$465,'Combined Stats - Formula'!$A304,'Rodda Stats to 17-18'!F$3:F$465)</f>
        <v>0</v>
      </c>
      <c r="G304">
        <f>SUMIF('Rodda Stats to 17-18'!$A$3:$A$465,'Combined Stats - Formula'!$A304,'Rodda Stats to 17-18'!G$3:G$465)</f>
        <v>0</v>
      </c>
      <c r="H304">
        <f>SUMIF('Rodda Stats to 17-18'!$A$3:$A$465,'Combined Stats - Formula'!$A304,'Rodda Stats to 17-18'!H$3:H$465)</f>
        <v>0</v>
      </c>
      <c r="I304" s="23">
        <f>SUMIF('Rodda Stats to 17-18'!$A$3:$A$465,'Combined Stats - Formula'!$A304,'Rodda Stats to 17-18'!I$3:I$465)</f>
        <v>2</v>
      </c>
      <c r="J304">
        <f t="shared" si="18"/>
        <v>1</v>
      </c>
      <c r="K304">
        <f>SUMIF('Rodda Stats to 17-18'!$A$3:$A$465,'Combined Stats - Formula'!$A304,'Rodda Stats to 17-18'!K$3:K$465)</f>
        <v>0</v>
      </c>
      <c r="L304">
        <f>SUMIF('Rodda Stats to 17-18'!$A$3:$A$465,'Combined Stats - Formula'!$A304,'Rodda Stats to 17-18'!L$3:L$465)</f>
        <v>1</v>
      </c>
      <c r="M304">
        <f>SUMIF('Rodda Stats to 17-18'!$A$3:$A$465,'Combined Stats - Formula'!$A304,'Rodda Stats to 17-18'!M$3:M$465)</f>
        <v>35</v>
      </c>
      <c r="N304">
        <f>SUMIF('Rodda Stats to 17-18'!$A$3:$A$465,'Combined Stats - Formula'!$A304,'Rodda Stats to 17-18'!N$3:N$465)</f>
        <v>0</v>
      </c>
      <c r="O304">
        <f>SUMIF('Rodda Stats to 17-18'!$A$3:$A$465,'Combined Stats - Formula'!$A304,'Rodda Stats to 17-18'!O$3:O$465)</f>
        <v>0</v>
      </c>
      <c r="P304">
        <f t="shared" si="21"/>
        <v>35</v>
      </c>
      <c r="Q304">
        <f t="shared" si="19"/>
        <v>0</v>
      </c>
      <c r="R304">
        <f t="shared" si="20"/>
        <v>0</v>
      </c>
      <c r="S304" s="23">
        <f>SUMIF('Rodda Stats to 17-18'!$A$3:$A$465,'Combined Stats - Formula'!$A304,'Rodda Stats to 17-18'!S$3:S$465)</f>
        <v>0</v>
      </c>
      <c r="T304">
        <f>SUMIF('Rodda Stats to 17-18'!$A$3:$A$465,'Combined Stats - Formula'!$A304,'Rodda Stats to 17-18'!T$3:T$465)</f>
        <v>1</v>
      </c>
      <c r="U304">
        <f>SUMIF('Rodda Stats to 17-18'!$A$3:$A$465,'Combined Stats - Formula'!$A304,'Rodda Stats to 17-18'!U$3:U$465)</f>
        <v>0</v>
      </c>
      <c r="V304">
        <f>SUMIF('Rodda Stats to 17-18'!$A$3:$A$465,'Combined Stats - Formula'!$A304,'Rodda Stats to 17-18'!V$3:V$465)</f>
        <v>0</v>
      </c>
    </row>
    <row r="305" spans="1:22" x14ac:dyDescent="0.25">
      <c r="A305" s="20" t="s">
        <v>842</v>
      </c>
      <c r="B305">
        <f>SUMIF('Rodda Stats to 17-18'!$A$3:$A$465,'Combined Stats - Formula'!$A305,'Rodda Stats to 17-18'!B$3:B$465)</f>
        <v>0</v>
      </c>
      <c r="C305">
        <f>SUMIF('Rodda Stats to 17-18'!$A$3:$A$465,'Combined Stats - Formula'!$A305,'Rodda Stats to 17-18'!C$3:C$465)</f>
        <v>12</v>
      </c>
      <c r="D305">
        <f>SUMIF('Rodda Stats to 17-18'!$A$3:$A$465,'Combined Stats - Formula'!$A305,'Rodda Stats to 17-18'!D$3:D$465)</f>
        <v>12</v>
      </c>
      <c r="E305">
        <f>SUMIF('Rodda Stats to 17-18'!$A$3:$A$465,'Combined Stats - Formula'!$A305,'Rodda Stats to 17-18'!E$3:E$465)</f>
        <v>302</v>
      </c>
      <c r="F305">
        <f>SUMIF('Rodda Stats to 17-18'!$A$3:$A$465,'Combined Stats - Formula'!$A305,'Rodda Stats to 17-18'!F$3:F$465)</f>
        <v>0</v>
      </c>
      <c r="G305">
        <f>SUMIF('Rodda Stats to 17-18'!$A$3:$A$465,'Combined Stats - Formula'!$A305,'Rodda Stats to 17-18'!G$3:G$465)</f>
        <v>1</v>
      </c>
      <c r="H305">
        <f>SUMIF('Rodda Stats to 17-18'!$A$3:$A$465,'Combined Stats - Formula'!$A305,'Rodda Stats to 17-18'!H$3:H$465)</f>
        <v>1</v>
      </c>
      <c r="I305" s="23">
        <f>SUMIF('Rodda Stats to 17-18'!$A$3:$A$465,'Combined Stats - Formula'!$A305,'Rodda Stats to 17-18'!I$3:I$465)</f>
        <v>110</v>
      </c>
      <c r="J305">
        <f t="shared" si="18"/>
        <v>25.17</v>
      </c>
      <c r="K305">
        <f>SUMIF('Rodda Stats to 17-18'!$A$3:$A$465,'Combined Stats - Formula'!$A305,'Rodda Stats to 17-18'!K$3:K$465)</f>
        <v>0</v>
      </c>
      <c r="L305">
        <f>SUMIF('Rodda Stats to 17-18'!$A$3:$A$465,'Combined Stats - Formula'!$A305,'Rodda Stats to 17-18'!L$3:L$465)</f>
        <v>0</v>
      </c>
      <c r="M305">
        <f>SUMIF('Rodda Stats to 17-18'!$A$3:$A$465,'Combined Stats - Formula'!$A305,'Rodda Stats to 17-18'!M$3:M$465)</f>
        <v>0</v>
      </c>
      <c r="N305">
        <f>SUMIF('Rodda Stats to 17-18'!$A$3:$A$465,'Combined Stats - Formula'!$A305,'Rodda Stats to 17-18'!N$3:N$465)</f>
        <v>0</v>
      </c>
      <c r="O305">
        <f>SUMIF('Rodda Stats to 17-18'!$A$3:$A$465,'Combined Stats - Formula'!$A305,'Rodda Stats to 17-18'!O$3:O$465)</f>
        <v>0</v>
      </c>
      <c r="P305" t="str">
        <f t="shared" si="21"/>
        <v/>
      </c>
      <c r="Q305">
        <f t="shared" si="19"/>
        <v>0</v>
      </c>
      <c r="R305">
        <f t="shared" si="20"/>
        <v>0</v>
      </c>
      <c r="S305" s="23">
        <f>SUMIF('Rodda Stats to 17-18'!$A$3:$A$465,'Combined Stats - Formula'!$A305,'Rodda Stats to 17-18'!S$3:S$465)</f>
        <v>0</v>
      </c>
      <c r="T305">
        <f>SUMIF('Rodda Stats to 17-18'!$A$3:$A$465,'Combined Stats - Formula'!$A305,'Rodda Stats to 17-18'!T$3:T$465)</f>
        <v>4</v>
      </c>
      <c r="U305">
        <f>SUMIF('Rodda Stats to 17-18'!$A$3:$A$465,'Combined Stats - Formula'!$A305,'Rodda Stats to 17-18'!U$3:U$465)</f>
        <v>0</v>
      </c>
      <c r="V305">
        <f>SUMIF('Rodda Stats to 17-18'!$A$3:$A$465,'Combined Stats - Formula'!$A305,'Rodda Stats to 17-18'!V$3:V$465)</f>
        <v>0</v>
      </c>
    </row>
    <row r="306" spans="1:22" x14ac:dyDescent="0.25">
      <c r="A306" s="20" t="s">
        <v>843</v>
      </c>
      <c r="B306">
        <f>SUMIF('Rodda Stats to 17-18'!$A$3:$A$465,'Combined Stats - Formula'!$A306,'Rodda Stats to 17-18'!B$3:B$465)</f>
        <v>0</v>
      </c>
      <c r="C306">
        <f>SUMIF('Rodda Stats to 17-18'!$A$3:$A$465,'Combined Stats - Formula'!$A306,'Rodda Stats to 17-18'!C$3:C$465)</f>
        <v>2</v>
      </c>
      <c r="D306">
        <f>SUMIF('Rodda Stats to 17-18'!$A$3:$A$465,'Combined Stats - Formula'!$A306,'Rodda Stats to 17-18'!D$3:D$465)</f>
        <v>3</v>
      </c>
      <c r="E306">
        <f>SUMIF('Rodda Stats to 17-18'!$A$3:$A$465,'Combined Stats - Formula'!$A306,'Rodda Stats to 17-18'!E$3:E$465)</f>
        <v>9</v>
      </c>
      <c r="F306">
        <f>SUMIF('Rodda Stats to 17-18'!$A$3:$A$465,'Combined Stats - Formula'!$A306,'Rodda Stats to 17-18'!F$3:F$465)</f>
        <v>0</v>
      </c>
      <c r="G306">
        <f>SUMIF('Rodda Stats to 17-18'!$A$3:$A$465,'Combined Stats - Formula'!$A306,'Rodda Stats to 17-18'!G$3:G$465)</f>
        <v>0</v>
      </c>
      <c r="H306">
        <f>SUMIF('Rodda Stats to 17-18'!$A$3:$A$465,'Combined Stats - Formula'!$A306,'Rodda Stats to 17-18'!H$3:H$465)</f>
        <v>0</v>
      </c>
      <c r="I306" s="23">
        <f>SUMIF('Rodda Stats to 17-18'!$A$3:$A$465,'Combined Stats - Formula'!$A306,'Rodda Stats to 17-18'!I$3:I$465)</f>
        <v>9</v>
      </c>
      <c r="J306">
        <f t="shared" si="18"/>
        <v>3</v>
      </c>
      <c r="K306">
        <f>SUMIF('Rodda Stats to 17-18'!$A$3:$A$465,'Combined Stats - Formula'!$A306,'Rodda Stats to 17-18'!K$3:K$465)</f>
        <v>0</v>
      </c>
      <c r="L306">
        <f>SUMIF('Rodda Stats to 17-18'!$A$3:$A$465,'Combined Stats - Formula'!$A306,'Rodda Stats to 17-18'!L$3:L$465)</f>
        <v>2</v>
      </c>
      <c r="M306">
        <f>SUMIF('Rodda Stats to 17-18'!$A$3:$A$465,'Combined Stats - Formula'!$A306,'Rodda Stats to 17-18'!M$3:M$465)</f>
        <v>37</v>
      </c>
      <c r="N306">
        <f>SUMIF('Rodda Stats to 17-18'!$A$3:$A$465,'Combined Stats - Formula'!$A306,'Rodda Stats to 17-18'!N$3:N$465)</f>
        <v>0</v>
      </c>
      <c r="O306">
        <f>SUMIF('Rodda Stats to 17-18'!$A$3:$A$465,'Combined Stats - Formula'!$A306,'Rodda Stats to 17-18'!O$3:O$465)</f>
        <v>0</v>
      </c>
      <c r="P306">
        <f t="shared" si="21"/>
        <v>18.5</v>
      </c>
      <c r="Q306">
        <f t="shared" si="19"/>
        <v>0</v>
      </c>
      <c r="R306">
        <f t="shared" si="20"/>
        <v>0</v>
      </c>
      <c r="S306" s="23">
        <f>SUMIF('Rodda Stats to 17-18'!$A$3:$A$465,'Combined Stats - Formula'!$A306,'Rodda Stats to 17-18'!S$3:S$465)</f>
        <v>0</v>
      </c>
      <c r="T306">
        <f>SUMIF('Rodda Stats to 17-18'!$A$3:$A$465,'Combined Stats - Formula'!$A306,'Rodda Stats to 17-18'!T$3:T$465)</f>
        <v>0</v>
      </c>
      <c r="U306">
        <f>SUMIF('Rodda Stats to 17-18'!$A$3:$A$465,'Combined Stats - Formula'!$A306,'Rodda Stats to 17-18'!U$3:U$465)</f>
        <v>0</v>
      </c>
      <c r="V306">
        <f>SUMIF('Rodda Stats to 17-18'!$A$3:$A$465,'Combined Stats - Formula'!$A306,'Rodda Stats to 17-18'!V$3:V$465)</f>
        <v>0</v>
      </c>
    </row>
    <row r="307" spans="1:22" x14ac:dyDescent="0.25">
      <c r="A307" s="20" t="s">
        <v>844</v>
      </c>
      <c r="B307">
        <f>SUMIF('Rodda Stats to 17-18'!$A$3:$A$465,'Combined Stats - Formula'!$A307,'Rodda Stats to 17-18'!B$3:B$465)</f>
        <v>0</v>
      </c>
      <c r="C307">
        <f>SUMIF('Rodda Stats to 17-18'!$A$3:$A$465,'Combined Stats - Formula'!$A307,'Rodda Stats to 17-18'!C$3:C$465)</f>
        <v>1</v>
      </c>
      <c r="D307">
        <f>SUMIF('Rodda Stats to 17-18'!$A$3:$A$465,'Combined Stats - Formula'!$A307,'Rodda Stats to 17-18'!D$3:D$465)</f>
        <v>2</v>
      </c>
      <c r="E307">
        <f>SUMIF('Rodda Stats to 17-18'!$A$3:$A$465,'Combined Stats - Formula'!$A307,'Rodda Stats to 17-18'!E$3:E$465)</f>
        <v>7</v>
      </c>
      <c r="F307">
        <f>SUMIF('Rodda Stats to 17-18'!$A$3:$A$465,'Combined Stats - Formula'!$A307,'Rodda Stats to 17-18'!F$3:F$465)</f>
        <v>0</v>
      </c>
      <c r="G307">
        <f>SUMIF('Rodda Stats to 17-18'!$A$3:$A$465,'Combined Stats - Formula'!$A307,'Rodda Stats to 17-18'!G$3:G$465)</f>
        <v>0</v>
      </c>
      <c r="H307">
        <f>SUMIF('Rodda Stats to 17-18'!$A$3:$A$465,'Combined Stats - Formula'!$A307,'Rodda Stats to 17-18'!H$3:H$465)</f>
        <v>0</v>
      </c>
      <c r="I307" s="23">
        <f>SUMIF('Rodda Stats to 17-18'!$A$3:$A$465,'Combined Stats - Formula'!$A307,'Rodda Stats to 17-18'!I$3:I$465)</f>
        <v>6</v>
      </c>
      <c r="J307">
        <f t="shared" si="18"/>
        <v>3.5</v>
      </c>
      <c r="K307">
        <f>SUMIF('Rodda Stats to 17-18'!$A$3:$A$465,'Combined Stats - Formula'!$A307,'Rodda Stats to 17-18'!K$3:K$465)</f>
        <v>0</v>
      </c>
      <c r="L307">
        <f>SUMIF('Rodda Stats to 17-18'!$A$3:$A$465,'Combined Stats - Formula'!$A307,'Rodda Stats to 17-18'!L$3:L$465)</f>
        <v>1</v>
      </c>
      <c r="M307">
        <f>SUMIF('Rodda Stats to 17-18'!$A$3:$A$465,'Combined Stats - Formula'!$A307,'Rodda Stats to 17-18'!M$3:M$465)</f>
        <v>8</v>
      </c>
      <c r="N307">
        <f>SUMIF('Rodda Stats to 17-18'!$A$3:$A$465,'Combined Stats - Formula'!$A307,'Rodda Stats to 17-18'!N$3:N$465)</f>
        <v>0</v>
      </c>
      <c r="O307">
        <f>SUMIF('Rodda Stats to 17-18'!$A$3:$A$465,'Combined Stats - Formula'!$A307,'Rodda Stats to 17-18'!O$3:O$465)</f>
        <v>0</v>
      </c>
      <c r="P307">
        <f t="shared" si="21"/>
        <v>8</v>
      </c>
      <c r="Q307">
        <f t="shared" si="19"/>
        <v>0</v>
      </c>
      <c r="R307">
        <f t="shared" si="20"/>
        <v>0</v>
      </c>
      <c r="S307" s="23">
        <f>SUMIF('Rodda Stats to 17-18'!$A$3:$A$465,'Combined Stats - Formula'!$A307,'Rodda Stats to 17-18'!S$3:S$465)</f>
        <v>0</v>
      </c>
      <c r="T307">
        <f>SUMIF('Rodda Stats to 17-18'!$A$3:$A$465,'Combined Stats - Formula'!$A307,'Rodda Stats to 17-18'!T$3:T$465)</f>
        <v>0</v>
      </c>
      <c r="U307">
        <f>SUMIF('Rodda Stats to 17-18'!$A$3:$A$465,'Combined Stats - Formula'!$A307,'Rodda Stats to 17-18'!U$3:U$465)</f>
        <v>0</v>
      </c>
      <c r="V307">
        <f>SUMIF('Rodda Stats to 17-18'!$A$3:$A$465,'Combined Stats - Formula'!$A307,'Rodda Stats to 17-18'!V$3:V$465)</f>
        <v>0</v>
      </c>
    </row>
    <row r="308" spans="1:22" x14ac:dyDescent="0.25">
      <c r="A308" s="20" t="s">
        <v>845</v>
      </c>
      <c r="B308">
        <f>SUMIF('Rodda Stats to 17-18'!$A$3:$A$465,'Combined Stats - Formula'!$A308,'Rodda Stats to 17-18'!B$3:B$465)</f>
        <v>0</v>
      </c>
      <c r="C308">
        <f>SUMIF('Rodda Stats to 17-18'!$A$3:$A$465,'Combined Stats - Formula'!$A308,'Rodda Stats to 17-18'!C$3:C$465)</f>
        <v>2</v>
      </c>
      <c r="D308">
        <f>SUMIF('Rodda Stats to 17-18'!$A$3:$A$465,'Combined Stats - Formula'!$A308,'Rodda Stats to 17-18'!D$3:D$465)</f>
        <v>2</v>
      </c>
      <c r="E308">
        <f>SUMIF('Rodda Stats to 17-18'!$A$3:$A$465,'Combined Stats - Formula'!$A308,'Rodda Stats to 17-18'!E$3:E$465)</f>
        <v>5</v>
      </c>
      <c r="F308">
        <f>SUMIF('Rodda Stats to 17-18'!$A$3:$A$465,'Combined Stats - Formula'!$A308,'Rodda Stats to 17-18'!F$3:F$465)</f>
        <v>1</v>
      </c>
      <c r="G308">
        <f>SUMIF('Rodda Stats to 17-18'!$A$3:$A$465,'Combined Stats - Formula'!$A308,'Rodda Stats to 17-18'!G$3:G$465)</f>
        <v>0</v>
      </c>
      <c r="H308">
        <f>SUMIF('Rodda Stats to 17-18'!$A$3:$A$465,'Combined Stats - Formula'!$A308,'Rodda Stats to 17-18'!H$3:H$465)</f>
        <v>0</v>
      </c>
      <c r="I308" s="23">
        <f>SUMIF('Rodda Stats to 17-18'!$A$3:$A$465,'Combined Stats - Formula'!$A308,'Rodda Stats to 17-18'!I$3:I$465)</f>
        <v>5.0999999999999996</v>
      </c>
      <c r="J308">
        <f t="shared" si="18"/>
        <v>5</v>
      </c>
      <c r="K308">
        <f>SUMIF('Rodda Stats to 17-18'!$A$3:$A$465,'Combined Stats - Formula'!$A308,'Rodda Stats to 17-18'!K$3:K$465)</f>
        <v>0</v>
      </c>
      <c r="L308">
        <f>SUMIF('Rodda Stats to 17-18'!$A$3:$A$465,'Combined Stats - Formula'!$A308,'Rodda Stats to 17-18'!L$3:L$465)</f>
        <v>0</v>
      </c>
      <c r="M308">
        <f>SUMIF('Rodda Stats to 17-18'!$A$3:$A$465,'Combined Stats - Formula'!$A308,'Rodda Stats to 17-18'!M$3:M$465)</f>
        <v>43</v>
      </c>
      <c r="N308">
        <f>SUMIF('Rodda Stats to 17-18'!$A$3:$A$465,'Combined Stats - Formula'!$A308,'Rodda Stats to 17-18'!N$3:N$465)</f>
        <v>0</v>
      </c>
      <c r="O308">
        <f>SUMIF('Rodda Stats to 17-18'!$A$3:$A$465,'Combined Stats - Formula'!$A308,'Rodda Stats to 17-18'!O$3:O$465)</f>
        <v>0</v>
      </c>
      <c r="P308" t="str">
        <f t="shared" si="21"/>
        <v/>
      </c>
      <c r="Q308">
        <f t="shared" si="19"/>
        <v>0</v>
      </c>
      <c r="R308">
        <f t="shared" si="20"/>
        <v>0</v>
      </c>
      <c r="S308" s="23">
        <f>SUMIF('Rodda Stats to 17-18'!$A$3:$A$465,'Combined Stats - Formula'!$A308,'Rodda Stats to 17-18'!S$3:S$465)</f>
        <v>0</v>
      </c>
      <c r="T308">
        <f>SUMIF('Rodda Stats to 17-18'!$A$3:$A$465,'Combined Stats - Formula'!$A308,'Rodda Stats to 17-18'!T$3:T$465)</f>
        <v>1</v>
      </c>
      <c r="U308">
        <f>SUMIF('Rodda Stats to 17-18'!$A$3:$A$465,'Combined Stats - Formula'!$A308,'Rodda Stats to 17-18'!U$3:U$465)</f>
        <v>0</v>
      </c>
      <c r="V308">
        <f>SUMIF('Rodda Stats to 17-18'!$A$3:$A$465,'Combined Stats - Formula'!$A308,'Rodda Stats to 17-18'!V$3:V$465)</f>
        <v>0</v>
      </c>
    </row>
    <row r="309" spans="1:22" x14ac:dyDescent="0.25">
      <c r="A309" s="20" t="s">
        <v>846</v>
      </c>
      <c r="B309">
        <f>SUMIF('Rodda Stats to 17-18'!$A$3:$A$465,'Combined Stats - Formula'!$A309,'Rodda Stats to 17-18'!B$3:B$465)</f>
        <v>0</v>
      </c>
      <c r="C309">
        <f>SUMIF('Rodda Stats to 17-18'!$A$3:$A$465,'Combined Stats - Formula'!$A309,'Rodda Stats to 17-18'!C$3:C$465)</f>
        <v>24</v>
      </c>
      <c r="D309">
        <f>SUMIF('Rodda Stats to 17-18'!$A$3:$A$465,'Combined Stats - Formula'!$A309,'Rodda Stats to 17-18'!D$3:D$465)</f>
        <v>26</v>
      </c>
      <c r="E309">
        <f>SUMIF('Rodda Stats to 17-18'!$A$3:$A$465,'Combined Stats - Formula'!$A309,'Rodda Stats to 17-18'!E$3:E$465)</f>
        <v>175</v>
      </c>
      <c r="F309">
        <f>SUMIF('Rodda Stats to 17-18'!$A$3:$A$465,'Combined Stats - Formula'!$A309,'Rodda Stats to 17-18'!F$3:F$465)</f>
        <v>4</v>
      </c>
      <c r="G309">
        <f>SUMIF('Rodda Stats to 17-18'!$A$3:$A$465,'Combined Stats - Formula'!$A309,'Rodda Stats to 17-18'!G$3:G$465)</f>
        <v>0</v>
      </c>
      <c r="H309">
        <f>SUMIF('Rodda Stats to 17-18'!$A$3:$A$465,'Combined Stats - Formula'!$A309,'Rodda Stats to 17-18'!H$3:H$465)</f>
        <v>0</v>
      </c>
      <c r="I309" s="23">
        <f>SUMIF('Rodda Stats to 17-18'!$A$3:$A$465,'Combined Stats - Formula'!$A309,'Rodda Stats to 17-18'!I$3:I$465)</f>
        <v>27</v>
      </c>
      <c r="J309">
        <f t="shared" si="18"/>
        <v>7.95</v>
      </c>
      <c r="K309">
        <f>SUMIF('Rodda Stats to 17-18'!$A$3:$A$465,'Combined Stats - Formula'!$A309,'Rodda Stats to 17-18'!K$3:K$465)</f>
        <v>0</v>
      </c>
      <c r="L309">
        <f>SUMIF('Rodda Stats to 17-18'!$A$3:$A$465,'Combined Stats - Formula'!$A309,'Rodda Stats to 17-18'!L$3:L$465)</f>
        <v>12</v>
      </c>
      <c r="M309">
        <f>SUMIF('Rodda Stats to 17-18'!$A$3:$A$465,'Combined Stats - Formula'!$A309,'Rodda Stats to 17-18'!M$3:M$465)</f>
        <v>374</v>
      </c>
      <c r="N309">
        <f>SUMIF('Rodda Stats to 17-18'!$A$3:$A$465,'Combined Stats - Formula'!$A309,'Rodda Stats to 17-18'!N$3:N$465)</f>
        <v>1</v>
      </c>
      <c r="O309">
        <f>SUMIF('Rodda Stats to 17-18'!$A$3:$A$465,'Combined Stats - Formula'!$A309,'Rodda Stats to 17-18'!O$3:O$465)</f>
        <v>0</v>
      </c>
      <c r="P309">
        <f t="shared" si="21"/>
        <v>31.17</v>
      </c>
      <c r="Q309">
        <f t="shared" si="19"/>
        <v>0</v>
      </c>
      <c r="R309">
        <f t="shared" si="20"/>
        <v>0</v>
      </c>
      <c r="S309" s="23">
        <f>SUMIF('Rodda Stats to 17-18'!$A$3:$A$465,'Combined Stats - Formula'!$A309,'Rodda Stats to 17-18'!S$3:S$465)</f>
        <v>0</v>
      </c>
      <c r="T309">
        <f>SUMIF('Rodda Stats to 17-18'!$A$3:$A$465,'Combined Stats - Formula'!$A309,'Rodda Stats to 17-18'!T$3:T$465)</f>
        <v>12</v>
      </c>
      <c r="U309">
        <f>SUMIF('Rodda Stats to 17-18'!$A$3:$A$465,'Combined Stats - Formula'!$A309,'Rodda Stats to 17-18'!U$3:U$465)</f>
        <v>0</v>
      </c>
      <c r="V309">
        <f>SUMIF('Rodda Stats to 17-18'!$A$3:$A$465,'Combined Stats - Formula'!$A309,'Rodda Stats to 17-18'!V$3:V$465)</f>
        <v>0</v>
      </c>
    </row>
    <row r="310" spans="1:22" x14ac:dyDescent="0.25">
      <c r="A310" s="20" t="s">
        <v>847</v>
      </c>
      <c r="B310">
        <f>SUMIF('Rodda Stats to 17-18'!$A$3:$A$465,'Combined Stats - Formula'!$A310,'Rodda Stats to 17-18'!B$3:B$465)</f>
        <v>0</v>
      </c>
      <c r="C310">
        <f>SUMIF('Rodda Stats to 17-18'!$A$3:$A$465,'Combined Stats - Formula'!$A310,'Rodda Stats to 17-18'!C$3:C$465)</f>
        <v>7</v>
      </c>
      <c r="D310">
        <f>SUMIF('Rodda Stats to 17-18'!$A$3:$A$465,'Combined Stats - Formula'!$A310,'Rodda Stats to 17-18'!D$3:D$465)</f>
        <v>5</v>
      </c>
      <c r="E310">
        <f>SUMIF('Rodda Stats to 17-18'!$A$3:$A$465,'Combined Stats - Formula'!$A310,'Rodda Stats to 17-18'!E$3:E$465)</f>
        <v>36</v>
      </c>
      <c r="F310">
        <f>SUMIF('Rodda Stats to 17-18'!$A$3:$A$465,'Combined Stats - Formula'!$A310,'Rodda Stats to 17-18'!F$3:F$465)</f>
        <v>0</v>
      </c>
      <c r="G310">
        <f>SUMIF('Rodda Stats to 17-18'!$A$3:$A$465,'Combined Stats - Formula'!$A310,'Rodda Stats to 17-18'!G$3:G$465)</f>
        <v>0</v>
      </c>
      <c r="H310">
        <f>SUMIF('Rodda Stats to 17-18'!$A$3:$A$465,'Combined Stats - Formula'!$A310,'Rodda Stats to 17-18'!H$3:H$465)</f>
        <v>0</v>
      </c>
      <c r="I310" s="23">
        <f>SUMIF('Rodda Stats to 17-18'!$A$3:$A$465,'Combined Stats - Formula'!$A310,'Rodda Stats to 17-18'!I$3:I$465)</f>
        <v>16</v>
      </c>
      <c r="J310">
        <f t="shared" si="18"/>
        <v>7.2</v>
      </c>
      <c r="K310">
        <f>SUMIF('Rodda Stats to 17-18'!$A$3:$A$465,'Combined Stats - Formula'!$A310,'Rodda Stats to 17-18'!K$3:K$465)</f>
        <v>0</v>
      </c>
      <c r="L310">
        <f>SUMIF('Rodda Stats to 17-18'!$A$3:$A$465,'Combined Stats - Formula'!$A310,'Rodda Stats to 17-18'!L$3:L$465)</f>
        <v>0</v>
      </c>
      <c r="M310">
        <f>SUMIF('Rodda Stats to 17-18'!$A$3:$A$465,'Combined Stats - Formula'!$A310,'Rodda Stats to 17-18'!M$3:M$465)</f>
        <v>0</v>
      </c>
      <c r="N310">
        <f>SUMIF('Rodda Stats to 17-18'!$A$3:$A$465,'Combined Stats - Formula'!$A310,'Rodda Stats to 17-18'!N$3:N$465)</f>
        <v>0</v>
      </c>
      <c r="O310">
        <f>SUMIF('Rodda Stats to 17-18'!$A$3:$A$465,'Combined Stats - Formula'!$A310,'Rodda Stats to 17-18'!O$3:O$465)</f>
        <v>0</v>
      </c>
      <c r="P310" t="str">
        <f t="shared" si="21"/>
        <v/>
      </c>
      <c r="Q310">
        <f t="shared" si="19"/>
        <v>0</v>
      </c>
      <c r="R310">
        <f t="shared" si="20"/>
        <v>0</v>
      </c>
      <c r="S310" s="23">
        <f>SUMIF('Rodda Stats to 17-18'!$A$3:$A$465,'Combined Stats - Formula'!$A310,'Rodda Stats to 17-18'!S$3:S$465)</f>
        <v>0</v>
      </c>
      <c r="T310">
        <f>SUMIF('Rodda Stats to 17-18'!$A$3:$A$465,'Combined Stats - Formula'!$A310,'Rodda Stats to 17-18'!T$3:T$465)</f>
        <v>2</v>
      </c>
      <c r="U310">
        <f>SUMIF('Rodda Stats to 17-18'!$A$3:$A$465,'Combined Stats - Formula'!$A310,'Rodda Stats to 17-18'!U$3:U$465)</f>
        <v>0</v>
      </c>
      <c r="V310">
        <f>SUMIF('Rodda Stats to 17-18'!$A$3:$A$465,'Combined Stats - Formula'!$A310,'Rodda Stats to 17-18'!V$3:V$465)</f>
        <v>0</v>
      </c>
    </row>
    <row r="311" spans="1:22" x14ac:dyDescent="0.25">
      <c r="A311" s="20" t="s">
        <v>848</v>
      </c>
      <c r="B311">
        <f>SUMIF('Rodda Stats to 17-18'!$A$3:$A$465,'Combined Stats - Formula'!$A311,'Rodda Stats to 17-18'!B$3:B$465)</f>
        <v>0</v>
      </c>
      <c r="C311">
        <f>SUMIF('Rodda Stats to 17-18'!$A$3:$A$465,'Combined Stats - Formula'!$A311,'Rodda Stats to 17-18'!C$3:C$465)</f>
        <v>19</v>
      </c>
      <c r="D311">
        <f>SUMIF('Rodda Stats to 17-18'!$A$3:$A$465,'Combined Stats - Formula'!$A311,'Rodda Stats to 17-18'!D$3:D$465)</f>
        <v>15</v>
      </c>
      <c r="E311">
        <f>SUMIF('Rodda Stats to 17-18'!$A$3:$A$465,'Combined Stats - Formula'!$A311,'Rodda Stats to 17-18'!E$3:E$465)</f>
        <v>120</v>
      </c>
      <c r="F311">
        <f>SUMIF('Rodda Stats to 17-18'!$A$3:$A$465,'Combined Stats - Formula'!$A311,'Rodda Stats to 17-18'!F$3:F$465)</f>
        <v>12</v>
      </c>
      <c r="G311">
        <f>SUMIF('Rodda Stats to 17-18'!$A$3:$A$465,'Combined Stats - Formula'!$A311,'Rodda Stats to 17-18'!G$3:G$465)</f>
        <v>0</v>
      </c>
      <c r="H311">
        <f>SUMIF('Rodda Stats to 17-18'!$A$3:$A$465,'Combined Stats - Formula'!$A311,'Rodda Stats to 17-18'!H$3:H$465)</f>
        <v>0</v>
      </c>
      <c r="I311" s="23">
        <f>SUMIF('Rodda Stats to 17-18'!$A$3:$A$465,'Combined Stats - Formula'!$A311,'Rodda Stats to 17-18'!I$3:I$465)</f>
        <v>33.1</v>
      </c>
      <c r="J311">
        <f t="shared" si="18"/>
        <v>40</v>
      </c>
      <c r="K311">
        <f>SUMIF('Rodda Stats to 17-18'!$A$3:$A$465,'Combined Stats - Formula'!$A311,'Rodda Stats to 17-18'!K$3:K$465)</f>
        <v>0</v>
      </c>
      <c r="L311">
        <f>SUMIF('Rodda Stats to 17-18'!$A$3:$A$465,'Combined Stats - Formula'!$A311,'Rodda Stats to 17-18'!L$3:L$465)</f>
        <v>43</v>
      </c>
      <c r="M311">
        <f>SUMIF('Rodda Stats to 17-18'!$A$3:$A$465,'Combined Stats - Formula'!$A311,'Rodda Stats to 17-18'!M$3:M$465)</f>
        <v>566</v>
      </c>
      <c r="N311">
        <f>SUMIF('Rodda Stats to 17-18'!$A$3:$A$465,'Combined Stats - Formula'!$A311,'Rodda Stats to 17-18'!N$3:N$465)</f>
        <v>2</v>
      </c>
      <c r="O311">
        <f>SUMIF('Rodda Stats to 17-18'!$A$3:$A$465,'Combined Stats - Formula'!$A311,'Rodda Stats to 17-18'!O$3:O$465)</f>
        <v>0</v>
      </c>
      <c r="P311">
        <f t="shared" si="21"/>
        <v>13.16</v>
      </c>
      <c r="Q311">
        <f t="shared" si="19"/>
        <v>0</v>
      </c>
      <c r="R311">
        <f t="shared" si="20"/>
        <v>0</v>
      </c>
      <c r="S311" s="23">
        <f>SUMIF('Rodda Stats to 17-18'!$A$3:$A$465,'Combined Stats - Formula'!$A311,'Rodda Stats to 17-18'!S$3:S$465)</f>
        <v>0</v>
      </c>
      <c r="T311">
        <f>SUMIF('Rodda Stats to 17-18'!$A$3:$A$465,'Combined Stats - Formula'!$A311,'Rodda Stats to 17-18'!T$3:T$465)</f>
        <v>18</v>
      </c>
      <c r="U311">
        <f>SUMIF('Rodda Stats to 17-18'!$A$3:$A$465,'Combined Stats - Formula'!$A311,'Rodda Stats to 17-18'!U$3:U$465)</f>
        <v>0</v>
      </c>
      <c r="V311">
        <f>SUMIF('Rodda Stats to 17-18'!$A$3:$A$465,'Combined Stats - Formula'!$A311,'Rodda Stats to 17-18'!V$3:V$465)</f>
        <v>0</v>
      </c>
    </row>
    <row r="312" spans="1:22" x14ac:dyDescent="0.25">
      <c r="A312" s="20" t="s">
        <v>849</v>
      </c>
      <c r="B312">
        <f>SUMIF('Rodda Stats to 17-18'!$A$3:$A$465,'Combined Stats - Formula'!$A312,'Rodda Stats to 17-18'!B$3:B$465)</f>
        <v>0</v>
      </c>
      <c r="C312">
        <f>SUMIF('Rodda Stats to 17-18'!$A$3:$A$465,'Combined Stats - Formula'!$A312,'Rodda Stats to 17-18'!C$3:C$465)</f>
        <v>4</v>
      </c>
      <c r="D312">
        <f>SUMIF('Rodda Stats to 17-18'!$A$3:$A$465,'Combined Stats - Formula'!$A312,'Rodda Stats to 17-18'!D$3:D$465)</f>
        <v>5</v>
      </c>
      <c r="E312">
        <f>SUMIF('Rodda Stats to 17-18'!$A$3:$A$465,'Combined Stats - Formula'!$A312,'Rodda Stats to 17-18'!E$3:E$465)</f>
        <v>33</v>
      </c>
      <c r="F312">
        <f>SUMIF('Rodda Stats to 17-18'!$A$3:$A$465,'Combined Stats - Formula'!$A312,'Rodda Stats to 17-18'!F$3:F$465)</f>
        <v>1</v>
      </c>
      <c r="G312">
        <f>SUMIF('Rodda Stats to 17-18'!$A$3:$A$465,'Combined Stats - Formula'!$A312,'Rodda Stats to 17-18'!G$3:G$465)</f>
        <v>0</v>
      </c>
      <c r="H312">
        <f>SUMIF('Rodda Stats to 17-18'!$A$3:$A$465,'Combined Stats - Formula'!$A312,'Rodda Stats to 17-18'!H$3:H$465)</f>
        <v>0</v>
      </c>
      <c r="I312" s="23">
        <f>SUMIF('Rodda Stats to 17-18'!$A$3:$A$465,'Combined Stats - Formula'!$A312,'Rodda Stats to 17-18'!I$3:I$465)</f>
        <v>14</v>
      </c>
      <c r="J312">
        <f t="shared" si="18"/>
        <v>8.25</v>
      </c>
      <c r="K312">
        <f>SUMIF('Rodda Stats to 17-18'!$A$3:$A$465,'Combined Stats - Formula'!$A312,'Rodda Stats to 17-18'!K$3:K$465)</f>
        <v>0</v>
      </c>
      <c r="L312">
        <f>SUMIF('Rodda Stats to 17-18'!$A$3:$A$465,'Combined Stats - Formula'!$A312,'Rodda Stats to 17-18'!L$3:L$465)</f>
        <v>1</v>
      </c>
      <c r="M312">
        <f>SUMIF('Rodda Stats to 17-18'!$A$3:$A$465,'Combined Stats - Formula'!$A312,'Rodda Stats to 17-18'!M$3:M$465)</f>
        <v>2</v>
      </c>
      <c r="N312">
        <f>SUMIF('Rodda Stats to 17-18'!$A$3:$A$465,'Combined Stats - Formula'!$A312,'Rodda Stats to 17-18'!N$3:N$465)</f>
        <v>0</v>
      </c>
      <c r="O312">
        <f>SUMIF('Rodda Stats to 17-18'!$A$3:$A$465,'Combined Stats - Formula'!$A312,'Rodda Stats to 17-18'!O$3:O$465)</f>
        <v>0</v>
      </c>
      <c r="P312">
        <f t="shared" si="21"/>
        <v>2</v>
      </c>
      <c r="Q312">
        <f t="shared" si="19"/>
        <v>0</v>
      </c>
      <c r="R312">
        <f t="shared" si="20"/>
        <v>0</v>
      </c>
      <c r="S312" s="23">
        <f>SUMIF('Rodda Stats to 17-18'!$A$3:$A$465,'Combined Stats - Formula'!$A312,'Rodda Stats to 17-18'!S$3:S$465)</f>
        <v>0</v>
      </c>
      <c r="T312">
        <f>SUMIF('Rodda Stats to 17-18'!$A$3:$A$465,'Combined Stats - Formula'!$A312,'Rodda Stats to 17-18'!T$3:T$465)</f>
        <v>2</v>
      </c>
      <c r="U312">
        <f>SUMIF('Rodda Stats to 17-18'!$A$3:$A$465,'Combined Stats - Formula'!$A312,'Rodda Stats to 17-18'!U$3:U$465)</f>
        <v>0</v>
      </c>
      <c r="V312">
        <f>SUMIF('Rodda Stats to 17-18'!$A$3:$A$465,'Combined Stats - Formula'!$A312,'Rodda Stats to 17-18'!V$3:V$465)</f>
        <v>0</v>
      </c>
    </row>
    <row r="313" spans="1:22" x14ac:dyDescent="0.25">
      <c r="A313" s="20" t="s">
        <v>850</v>
      </c>
      <c r="B313">
        <f>SUMIF('Rodda Stats to 17-18'!$A$3:$A$465,'Combined Stats - Formula'!$A313,'Rodda Stats to 17-18'!B$3:B$465)</f>
        <v>0</v>
      </c>
      <c r="C313">
        <f>SUMIF('Rodda Stats to 17-18'!$A$3:$A$465,'Combined Stats - Formula'!$A313,'Rodda Stats to 17-18'!C$3:C$465)</f>
        <v>13</v>
      </c>
      <c r="D313">
        <f>SUMIF('Rodda Stats to 17-18'!$A$3:$A$465,'Combined Stats - Formula'!$A313,'Rodda Stats to 17-18'!D$3:D$465)</f>
        <v>12</v>
      </c>
      <c r="E313">
        <f>SUMIF('Rodda Stats to 17-18'!$A$3:$A$465,'Combined Stats - Formula'!$A313,'Rodda Stats to 17-18'!E$3:E$465)</f>
        <v>76</v>
      </c>
      <c r="F313">
        <f>SUMIF('Rodda Stats to 17-18'!$A$3:$A$465,'Combined Stats - Formula'!$A313,'Rodda Stats to 17-18'!F$3:F$465)</f>
        <v>4</v>
      </c>
      <c r="G313">
        <f>SUMIF('Rodda Stats to 17-18'!$A$3:$A$465,'Combined Stats - Formula'!$A313,'Rodda Stats to 17-18'!G$3:G$465)</f>
        <v>0</v>
      </c>
      <c r="H313">
        <f>SUMIF('Rodda Stats to 17-18'!$A$3:$A$465,'Combined Stats - Formula'!$A313,'Rodda Stats to 17-18'!H$3:H$465)</f>
        <v>0</v>
      </c>
      <c r="I313" s="23">
        <f>SUMIF('Rodda Stats to 17-18'!$A$3:$A$465,'Combined Stats - Formula'!$A313,'Rodda Stats to 17-18'!I$3:I$465)</f>
        <v>27</v>
      </c>
      <c r="J313">
        <f t="shared" si="18"/>
        <v>9.5</v>
      </c>
      <c r="K313">
        <f>SUMIF('Rodda Stats to 17-18'!$A$3:$A$465,'Combined Stats - Formula'!$A313,'Rodda Stats to 17-18'!K$3:K$465)</f>
        <v>0</v>
      </c>
      <c r="L313">
        <f>SUMIF('Rodda Stats to 17-18'!$A$3:$A$465,'Combined Stats - Formula'!$A313,'Rodda Stats to 17-18'!L$3:L$465)</f>
        <v>8</v>
      </c>
      <c r="M313">
        <f>SUMIF('Rodda Stats to 17-18'!$A$3:$A$465,'Combined Stats - Formula'!$A313,'Rodda Stats to 17-18'!M$3:M$465)</f>
        <v>156</v>
      </c>
      <c r="N313">
        <f>SUMIF('Rodda Stats to 17-18'!$A$3:$A$465,'Combined Stats - Formula'!$A313,'Rodda Stats to 17-18'!N$3:N$465)</f>
        <v>0</v>
      </c>
      <c r="O313">
        <f>SUMIF('Rodda Stats to 17-18'!$A$3:$A$465,'Combined Stats - Formula'!$A313,'Rodda Stats to 17-18'!O$3:O$465)</f>
        <v>0</v>
      </c>
      <c r="P313">
        <f t="shared" si="21"/>
        <v>19.5</v>
      </c>
      <c r="Q313">
        <f t="shared" si="19"/>
        <v>0</v>
      </c>
      <c r="R313">
        <f t="shared" si="20"/>
        <v>0</v>
      </c>
      <c r="S313" s="23">
        <f>SUMIF('Rodda Stats to 17-18'!$A$3:$A$465,'Combined Stats - Formula'!$A313,'Rodda Stats to 17-18'!S$3:S$465)</f>
        <v>0</v>
      </c>
      <c r="T313">
        <f>SUMIF('Rodda Stats to 17-18'!$A$3:$A$465,'Combined Stats - Formula'!$A313,'Rodda Stats to 17-18'!T$3:T$465)</f>
        <v>6</v>
      </c>
      <c r="U313">
        <f>SUMIF('Rodda Stats to 17-18'!$A$3:$A$465,'Combined Stats - Formula'!$A313,'Rodda Stats to 17-18'!U$3:U$465)</f>
        <v>0</v>
      </c>
      <c r="V313">
        <f>SUMIF('Rodda Stats to 17-18'!$A$3:$A$465,'Combined Stats - Formula'!$A313,'Rodda Stats to 17-18'!V$3:V$465)</f>
        <v>0</v>
      </c>
    </row>
    <row r="314" spans="1:22" x14ac:dyDescent="0.25">
      <c r="A314" s="20" t="s">
        <v>851</v>
      </c>
      <c r="B314">
        <f>SUMIF('Rodda Stats to 17-18'!$A$3:$A$465,'Combined Stats - Formula'!$A314,'Rodda Stats to 17-18'!B$3:B$465)</f>
        <v>0</v>
      </c>
      <c r="C314">
        <f>SUMIF('Rodda Stats to 17-18'!$A$3:$A$465,'Combined Stats - Formula'!$A314,'Rodda Stats to 17-18'!C$3:C$465)</f>
        <v>102</v>
      </c>
      <c r="D314">
        <f>SUMIF('Rodda Stats to 17-18'!$A$3:$A$465,'Combined Stats - Formula'!$A314,'Rodda Stats to 17-18'!D$3:D$465)</f>
        <v>97</v>
      </c>
      <c r="E314">
        <f>SUMIF('Rodda Stats to 17-18'!$A$3:$A$465,'Combined Stats - Formula'!$A314,'Rodda Stats to 17-18'!E$3:E$465)</f>
        <v>1893</v>
      </c>
      <c r="F314">
        <f>SUMIF('Rodda Stats to 17-18'!$A$3:$A$465,'Combined Stats - Formula'!$A314,'Rodda Stats to 17-18'!F$3:F$465)</f>
        <v>13</v>
      </c>
      <c r="G314">
        <f>SUMIF('Rodda Stats to 17-18'!$A$3:$A$465,'Combined Stats - Formula'!$A314,'Rodda Stats to 17-18'!G$3:G$465)</f>
        <v>7</v>
      </c>
      <c r="H314">
        <f>SUMIF('Rodda Stats to 17-18'!$A$3:$A$465,'Combined Stats - Formula'!$A314,'Rodda Stats to 17-18'!H$3:H$465)</f>
        <v>2</v>
      </c>
      <c r="I314" s="23">
        <f>SUMIF('Rodda Stats to 17-18'!$A$3:$A$465,'Combined Stats - Formula'!$A314,'Rodda Stats to 17-18'!I$3:I$465)</f>
        <v>117.1</v>
      </c>
      <c r="J314">
        <f t="shared" si="18"/>
        <v>22.54</v>
      </c>
      <c r="K314">
        <f>SUMIF('Rodda Stats to 17-18'!$A$3:$A$465,'Combined Stats - Formula'!$A314,'Rodda Stats to 17-18'!K$3:K$465)</f>
        <v>0</v>
      </c>
      <c r="L314">
        <f>SUMIF('Rodda Stats to 17-18'!$A$3:$A$465,'Combined Stats - Formula'!$A314,'Rodda Stats to 17-18'!L$3:L$465)</f>
        <v>150</v>
      </c>
      <c r="M314">
        <f>SUMIF('Rodda Stats to 17-18'!$A$3:$A$465,'Combined Stats - Formula'!$A314,'Rodda Stats to 17-18'!M$3:M$465)</f>
        <v>3660</v>
      </c>
      <c r="N314">
        <f>SUMIF('Rodda Stats to 17-18'!$A$3:$A$465,'Combined Stats - Formula'!$A314,'Rodda Stats to 17-18'!N$3:N$465)</f>
        <v>1</v>
      </c>
      <c r="O314">
        <f>SUMIF('Rodda Stats to 17-18'!$A$3:$A$465,'Combined Stats - Formula'!$A314,'Rodda Stats to 17-18'!O$3:O$465)</f>
        <v>0</v>
      </c>
      <c r="P314">
        <f t="shared" si="21"/>
        <v>24.4</v>
      </c>
      <c r="Q314">
        <f t="shared" si="19"/>
        <v>0</v>
      </c>
      <c r="R314">
        <f t="shared" si="20"/>
        <v>0</v>
      </c>
      <c r="S314" s="23">
        <f>SUMIF('Rodda Stats to 17-18'!$A$3:$A$465,'Combined Stats - Formula'!$A314,'Rodda Stats to 17-18'!S$3:S$465)</f>
        <v>0</v>
      </c>
      <c r="T314">
        <f>SUMIF('Rodda Stats to 17-18'!$A$3:$A$465,'Combined Stats - Formula'!$A314,'Rodda Stats to 17-18'!T$3:T$465)</f>
        <v>22</v>
      </c>
      <c r="U314">
        <f>SUMIF('Rodda Stats to 17-18'!$A$3:$A$465,'Combined Stats - Formula'!$A314,'Rodda Stats to 17-18'!U$3:U$465)</f>
        <v>0</v>
      </c>
      <c r="V314">
        <f>SUMIF('Rodda Stats to 17-18'!$A$3:$A$465,'Combined Stats - Formula'!$A314,'Rodda Stats to 17-18'!V$3:V$465)</f>
        <v>0</v>
      </c>
    </row>
    <row r="315" spans="1:22" x14ac:dyDescent="0.25">
      <c r="A315" s="20" t="s">
        <v>852</v>
      </c>
      <c r="B315">
        <f>SUMIF('Rodda Stats to 17-18'!$A$3:$A$465,'Combined Stats - Formula'!$A315,'Rodda Stats to 17-18'!B$3:B$465)</f>
        <v>0</v>
      </c>
      <c r="C315">
        <f>SUMIF('Rodda Stats to 17-18'!$A$3:$A$465,'Combined Stats - Formula'!$A315,'Rodda Stats to 17-18'!C$3:C$465)</f>
        <v>59</v>
      </c>
      <c r="D315">
        <f>SUMIF('Rodda Stats to 17-18'!$A$3:$A$465,'Combined Stats - Formula'!$A315,'Rodda Stats to 17-18'!D$3:D$465)</f>
        <v>69</v>
      </c>
      <c r="E315">
        <f>SUMIF('Rodda Stats to 17-18'!$A$3:$A$465,'Combined Stats - Formula'!$A315,'Rodda Stats to 17-18'!E$3:E$465)</f>
        <v>958</v>
      </c>
      <c r="F315">
        <f>SUMIF('Rodda Stats to 17-18'!$A$3:$A$465,'Combined Stats - Formula'!$A315,'Rodda Stats to 17-18'!F$3:F$465)</f>
        <v>5</v>
      </c>
      <c r="G315">
        <f>SUMIF('Rodda Stats to 17-18'!$A$3:$A$465,'Combined Stats - Formula'!$A315,'Rodda Stats to 17-18'!G$3:G$465)</f>
        <v>2</v>
      </c>
      <c r="H315">
        <f>SUMIF('Rodda Stats to 17-18'!$A$3:$A$465,'Combined Stats - Formula'!$A315,'Rodda Stats to 17-18'!H$3:H$465)</f>
        <v>0</v>
      </c>
      <c r="I315" s="23">
        <f>SUMIF('Rodda Stats to 17-18'!$A$3:$A$465,'Combined Stats - Formula'!$A315,'Rodda Stats to 17-18'!I$3:I$465)</f>
        <v>98</v>
      </c>
      <c r="J315">
        <f t="shared" si="18"/>
        <v>14.97</v>
      </c>
      <c r="K315">
        <f>SUMIF('Rodda Stats to 17-18'!$A$3:$A$465,'Combined Stats - Formula'!$A315,'Rodda Stats to 17-18'!K$3:K$465)</f>
        <v>0</v>
      </c>
      <c r="L315">
        <f>SUMIF('Rodda Stats to 17-18'!$A$3:$A$465,'Combined Stats - Formula'!$A315,'Rodda Stats to 17-18'!L$3:L$465)</f>
        <v>2</v>
      </c>
      <c r="M315">
        <f>SUMIF('Rodda Stats to 17-18'!$A$3:$A$465,'Combined Stats - Formula'!$A315,'Rodda Stats to 17-18'!M$3:M$465)</f>
        <v>76</v>
      </c>
      <c r="N315">
        <f>SUMIF('Rodda Stats to 17-18'!$A$3:$A$465,'Combined Stats - Formula'!$A315,'Rodda Stats to 17-18'!N$3:N$465)</f>
        <v>0</v>
      </c>
      <c r="O315">
        <f>SUMIF('Rodda Stats to 17-18'!$A$3:$A$465,'Combined Stats - Formula'!$A315,'Rodda Stats to 17-18'!O$3:O$465)</f>
        <v>0</v>
      </c>
      <c r="P315">
        <f t="shared" si="21"/>
        <v>38</v>
      </c>
      <c r="Q315">
        <f t="shared" si="19"/>
        <v>0</v>
      </c>
      <c r="R315">
        <f t="shared" si="20"/>
        <v>0</v>
      </c>
      <c r="S315" s="23">
        <f>SUMIF('Rodda Stats to 17-18'!$A$3:$A$465,'Combined Stats - Formula'!$A315,'Rodda Stats to 17-18'!S$3:S$465)</f>
        <v>0</v>
      </c>
      <c r="T315">
        <f>SUMIF('Rodda Stats to 17-18'!$A$3:$A$465,'Combined Stats - Formula'!$A315,'Rodda Stats to 17-18'!T$3:T$465)</f>
        <v>19</v>
      </c>
      <c r="U315">
        <f>SUMIF('Rodda Stats to 17-18'!$A$3:$A$465,'Combined Stats - Formula'!$A315,'Rodda Stats to 17-18'!U$3:U$465)</f>
        <v>0</v>
      </c>
      <c r="V315">
        <f>SUMIF('Rodda Stats to 17-18'!$A$3:$A$465,'Combined Stats - Formula'!$A315,'Rodda Stats to 17-18'!V$3:V$465)</f>
        <v>0</v>
      </c>
    </row>
    <row r="316" spans="1:22" x14ac:dyDescent="0.25">
      <c r="A316" s="20" t="s">
        <v>853</v>
      </c>
      <c r="B316">
        <f>SUMIF('Rodda Stats to 17-18'!$A$3:$A$465,'Combined Stats - Formula'!$A316,'Rodda Stats to 17-18'!B$3:B$465)</f>
        <v>0</v>
      </c>
      <c r="C316">
        <f>SUMIF('Rodda Stats to 17-18'!$A$3:$A$465,'Combined Stats - Formula'!$A316,'Rodda Stats to 17-18'!C$3:C$465)</f>
        <v>10</v>
      </c>
      <c r="D316">
        <f>SUMIF('Rodda Stats to 17-18'!$A$3:$A$465,'Combined Stats - Formula'!$A316,'Rodda Stats to 17-18'!D$3:D$465)</f>
        <v>10</v>
      </c>
      <c r="E316">
        <f>SUMIF('Rodda Stats to 17-18'!$A$3:$A$465,'Combined Stats - Formula'!$A316,'Rodda Stats to 17-18'!E$3:E$465)</f>
        <v>171</v>
      </c>
      <c r="F316">
        <f>SUMIF('Rodda Stats to 17-18'!$A$3:$A$465,'Combined Stats - Formula'!$A316,'Rodda Stats to 17-18'!F$3:F$465)</f>
        <v>2</v>
      </c>
      <c r="G316">
        <f>SUMIF('Rodda Stats to 17-18'!$A$3:$A$465,'Combined Stats - Formula'!$A316,'Rodda Stats to 17-18'!G$3:G$465)</f>
        <v>0</v>
      </c>
      <c r="H316">
        <f>SUMIF('Rodda Stats to 17-18'!$A$3:$A$465,'Combined Stats - Formula'!$A316,'Rodda Stats to 17-18'!H$3:H$465)</f>
        <v>0</v>
      </c>
      <c r="I316" s="23">
        <f>SUMIF('Rodda Stats to 17-18'!$A$3:$A$465,'Combined Stats - Formula'!$A316,'Rodda Stats to 17-18'!I$3:I$465)</f>
        <v>39</v>
      </c>
      <c r="J316">
        <f t="shared" si="18"/>
        <v>21.38</v>
      </c>
      <c r="K316">
        <f>SUMIF('Rodda Stats to 17-18'!$A$3:$A$465,'Combined Stats - Formula'!$A316,'Rodda Stats to 17-18'!K$3:K$465)</f>
        <v>0</v>
      </c>
      <c r="L316">
        <f>SUMIF('Rodda Stats to 17-18'!$A$3:$A$465,'Combined Stats - Formula'!$A316,'Rodda Stats to 17-18'!L$3:L$465)</f>
        <v>0</v>
      </c>
      <c r="M316">
        <f>SUMIF('Rodda Stats to 17-18'!$A$3:$A$465,'Combined Stats - Formula'!$A316,'Rodda Stats to 17-18'!M$3:M$465)</f>
        <v>0</v>
      </c>
      <c r="N316">
        <f>SUMIF('Rodda Stats to 17-18'!$A$3:$A$465,'Combined Stats - Formula'!$A316,'Rodda Stats to 17-18'!N$3:N$465)</f>
        <v>0</v>
      </c>
      <c r="O316">
        <f>SUMIF('Rodda Stats to 17-18'!$A$3:$A$465,'Combined Stats - Formula'!$A316,'Rodda Stats to 17-18'!O$3:O$465)</f>
        <v>0</v>
      </c>
      <c r="P316" t="str">
        <f t="shared" si="21"/>
        <v/>
      </c>
      <c r="Q316">
        <f t="shared" si="19"/>
        <v>0</v>
      </c>
      <c r="R316">
        <f t="shared" si="20"/>
        <v>0</v>
      </c>
      <c r="S316" s="23">
        <f>SUMIF('Rodda Stats to 17-18'!$A$3:$A$465,'Combined Stats - Formula'!$A316,'Rodda Stats to 17-18'!S$3:S$465)</f>
        <v>0</v>
      </c>
      <c r="T316">
        <f>SUMIF('Rodda Stats to 17-18'!$A$3:$A$465,'Combined Stats - Formula'!$A316,'Rodda Stats to 17-18'!T$3:T$465)</f>
        <v>2</v>
      </c>
      <c r="U316">
        <f>SUMIF('Rodda Stats to 17-18'!$A$3:$A$465,'Combined Stats - Formula'!$A316,'Rodda Stats to 17-18'!U$3:U$465)</f>
        <v>0</v>
      </c>
      <c r="V316">
        <f>SUMIF('Rodda Stats to 17-18'!$A$3:$A$465,'Combined Stats - Formula'!$A316,'Rodda Stats to 17-18'!V$3:V$465)</f>
        <v>0</v>
      </c>
    </row>
    <row r="317" spans="1:22" x14ac:dyDescent="0.25">
      <c r="A317" s="20" t="s">
        <v>854</v>
      </c>
      <c r="B317">
        <f>SUMIF('Rodda Stats to 17-18'!$A$3:$A$465,'Combined Stats - Formula'!$A317,'Rodda Stats to 17-18'!B$3:B$465)</f>
        <v>0</v>
      </c>
      <c r="C317">
        <f>SUMIF('Rodda Stats to 17-18'!$A$3:$A$465,'Combined Stats - Formula'!$A317,'Rodda Stats to 17-18'!C$3:C$465)</f>
        <v>9</v>
      </c>
      <c r="D317">
        <f>SUMIF('Rodda Stats to 17-18'!$A$3:$A$465,'Combined Stats - Formula'!$A317,'Rodda Stats to 17-18'!D$3:D$465)</f>
        <v>10</v>
      </c>
      <c r="E317">
        <f>SUMIF('Rodda Stats to 17-18'!$A$3:$A$465,'Combined Stats - Formula'!$A317,'Rodda Stats to 17-18'!E$3:E$465)</f>
        <v>98</v>
      </c>
      <c r="F317">
        <f>SUMIF('Rodda Stats to 17-18'!$A$3:$A$465,'Combined Stats - Formula'!$A317,'Rodda Stats to 17-18'!F$3:F$465)</f>
        <v>0</v>
      </c>
      <c r="G317">
        <f>SUMIF('Rodda Stats to 17-18'!$A$3:$A$465,'Combined Stats - Formula'!$A317,'Rodda Stats to 17-18'!G$3:G$465)</f>
        <v>0</v>
      </c>
      <c r="H317">
        <f>SUMIF('Rodda Stats to 17-18'!$A$3:$A$465,'Combined Stats - Formula'!$A317,'Rodda Stats to 17-18'!H$3:H$465)</f>
        <v>0</v>
      </c>
      <c r="I317" s="23">
        <f>SUMIF('Rodda Stats to 17-18'!$A$3:$A$465,'Combined Stats - Formula'!$A317,'Rodda Stats to 17-18'!I$3:I$465)</f>
        <v>30</v>
      </c>
      <c r="J317">
        <f t="shared" si="18"/>
        <v>9.8000000000000007</v>
      </c>
      <c r="K317">
        <f>SUMIF('Rodda Stats to 17-18'!$A$3:$A$465,'Combined Stats - Formula'!$A317,'Rodda Stats to 17-18'!K$3:K$465)</f>
        <v>0</v>
      </c>
      <c r="L317">
        <f>SUMIF('Rodda Stats to 17-18'!$A$3:$A$465,'Combined Stats - Formula'!$A317,'Rodda Stats to 17-18'!L$3:L$465)</f>
        <v>1</v>
      </c>
      <c r="M317">
        <f>SUMIF('Rodda Stats to 17-18'!$A$3:$A$465,'Combined Stats - Formula'!$A317,'Rodda Stats to 17-18'!M$3:M$465)</f>
        <v>9</v>
      </c>
      <c r="N317">
        <f>SUMIF('Rodda Stats to 17-18'!$A$3:$A$465,'Combined Stats - Formula'!$A317,'Rodda Stats to 17-18'!N$3:N$465)</f>
        <v>0</v>
      </c>
      <c r="O317">
        <f>SUMIF('Rodda Stats to 17-18'!$A$3:$A$465,'Combined Stats - Formula'!$A317,'Rodda Stats to 17-18'!O$3:O$465)</f>
        <v>0</v>
      </c>
      <c r="P317">
        <f t="shared" si="21"/>
        <v>9</v>
      </c>
      <c r="Q317">
        <f t="shared" si="19"/>
        <v>0</v>
      </c>
      <c r="R317">
        <f t="shared" si="20"/>
        <v>0</v>
      </c>
      <c r="S317" s="23">
        <f>SUMIF('Rodda Stats to 17-18'!$A$3:$A$465,'Combined Stats - Formula'!$A317,'Rodda Stats to 17-18'!S$3:S$465)</f>
        <v>0</v>
      </c>
      <c r="T317">
        <f>SUMIF('Rodda Stats to 17-18'!$A$3:$A$465,'Combined Stats - Formula'!$A317,'Rodda Stats to 17-18'!T$3:T$465)</f>
        <v>2</v>
      </c>
      <c r="U317">
        <f>SUMIF('Rodda Stats to 17-18'!$A$3:$A$465,'Combined Stats - Formula'!$A317,'Rodda Stats to 17-18'!U$3:U$465)</f>
        <v>0</v>
      </c>
      <c r="V317">
        <f>SUMIF('Rodda Stats to 17-18'!$A$3:$A$465,'Combined Stats - Formula'!$A317,'Rodda Stats to 17-18'!V$3:V$465)</f>
        <v>0</v>
      </c>
    </row>
    <row r="318" spans="1:22" x14ac:dyDescent="0.25">
      <c r="A318" s="20" t="s">
        <v>489</v>
      </c>
      <c r="B318">
        <f>SUMIF('Rodda Stats to 17-18'!$A$3:$A$465,'Combined Stats - Formula'!$A318,'Rodda Stats to 17-18'!B$3:B$465)</f>
        <v>6</v>
      </c>
      <c r="C318">
        <f>SUMIF('Rodda Stats to 17-18'!$A$3:$A$465,'Combined Stats - Formula'!$A318,'Rodda Stats to 17-18'!C$3:C$465)</f>
        <v>179</v>
      </c>
      <c r="D318">
        <f>SUMIF('Rodda Stats to 17-18'!$A$3:$A$465,'Combined Stats - Formula'!$A318,'Rodda Stats to 17-18'!D$3:D$465)</f>
        <v>180</v>
      </c>
      <c r="E318">
        <f>SUMIF('Rodda Stats to 17-18'!$A$3:$A$465,'Combined Stats - Formula'!$A318,'Rodda Stats to 17-18'!E$3:E$465)</f>
        <v>3219</v>
      </c>
      <c r="F318">
        <f>SUMIF('Rodda Stats to 17-18'!$A$3:$A$465,'Combined Stats - Formula'!$A318,'Rodda Stats to 17-18'!F$3:F$465)</f>
        <v>22</v>
      </c>
      <c r="G318">
        <f>SUMIF('Rodda Stats to 17-18'!$A$3:$A$465,'Combined Stats - Formula'!$A318,'Rodda Stats to 17-18'!G$3:G$465)</f>
        <v>19</v>
      </c>
      <c r="H318">
        <f>SUMIF('Rodda Stats to 17-18'!$A$3:$A$465,'Combined Stats - Formula'!$A318,'Rodda Stats to 17-18'!H$3:H$465)</f>
        <v>1</v>
      </c>
      <c r="I318" s="23">
        <f>SUMIF('Rodda Stats to 17-18'!$A$3:$A$465,'Combined Stats - Formula'!$A318,'Rodda Stats to 17-18'!I$3:I$465)</f>
        <v>185</v>
      </c>
      <c r="J318">
        <f t="shared" si="18"/>
        <v>20.37</v>
      </c>
      <c r="K318">
        <f>SUMIF('Rodda Stats to 17-18'!$A$3:$A$465,'Combined Stats - Formula'!$A318,'Rodda Stats to 17-18'!K$3:K$465)</f>
        <v>0</v>
      </c>
      <c r="L318">
        <f>SUMIF('Rodda Stats to 17-18'!$A$3:$A$465,'Combined Stats - Formula'!$A318,'Rodda Stats to 17-18'!L$3:L$465)</f>
        <v>0</v>
      </c>
      <c r="M318">
        <f>SUMIF('Rodda Stats to 17-18'!$A$3:$A$465,'Combined Stats - Formula'!$A318,'Rodda Stats to 17-18'!M$3:M$465)</f>
        <v>69</v>
      </c>
      <c r="N318">
        <f>SUMIF('Rodda Stats to 17-18'!$A$3:$A$465,'Combined Stats - Formula'!$A318,'Rodda Stats to 17-18'!N$3:N$465)</f>
        <v>0</v>
      </c>
      <c r="O318">
        <f>SUMIF('Rodda Stats to 17-18'!$A$3:$A$465,'Combined Stats - Formula'!$A318,'Rodda Stats to 17-18'!O$3:O$465)</f>
        <v>0</v>
      </c>
      <c r="P318" t="str">
        <f t="shared" si="21"/>
        <v/>
      </c>
      <c r="Q318">
        <f t="shared" si="19"/>
        <v>0</v>
      </c>
      <c r="R318">
        <f t="shared" si="20"/>
        <v>0</v>
      </c>
      <c r="S318" s="23">
        <f>SUMIF('Rodda Stats to 17-18'!$A$3:$A$465,'Combined Stats - Formula'!$A318,'Rodda Stats to 17-18'!S$3:S$465)</f>
        <v>4</v>
      </c>
      <c r="T318">
        <f>SUMIF('Rodda Stats to 17-18'!$A$3:$A$465,'Combined Stats - Formula'!$A318,'Rodda Stats to 17-18'!T$3:T$465)</f>
        <v>96</v>
      </c>
      <c r="U318">
        <f>SUMIF('Rodda Stats to 17-18'!$A$3:$A$465,'Combined Stats - Formula'!$A318,'Rodda Stats to 17-18'!U$3:U$465)</f>
        <v>0</v>
      </c>
      <c r="V318">
        <f>SUMIF('Rodda Stats to 17-18'!$A$3:$A$465,'Combined Stats - Formula'!$A318,'Rodda Stats to 17-18'!V$3:V$465)</f>
        <v>2</v>
      </c>
    </row>
    <row r="319" spans="1:22" x14ac:dyDescent="0.25">
      <c r="A319" s="20" t="s">
        <v>855</v>
      </c>
      <c r="B319">
        <f>SUMIF('Rodda Stats to 17-18'!$A$3:$A$465,'Combined Stats - Formula'!$A319,'Rodda Stats to 17-18'!B$3:B$465)</f>
        <v>0</v>
      </c>
      <c r="C319">
        <f>SUMIF('Rodda Stats to 17-18'!$A$3:$A$465,'Combined Stats - Formula'!$A319,'Rodda Stats to 17-18'!C$3:C$465)</f>
        <v>4</v>
      </c>
      <c r="D319">
        <f>SUMIF('Rodda Stats to 17-18'!$A$3:$A$465,'Combined Stats - Formula'!$A319,'Rodda Stats to 17-18'!D$3:D$465)</f>
        <v>3</v>
      </c>
      <c r="E319">
        <f>SUMIF('Rodda Stats to 17-18'!$A$3:$A$465,'Combined Stats - Formula'!$A319,'Rodda Stats to 17-18'!E$3:E$465)</f>
        <v>31</v>
      </c>
      <c r="F319">
        <f>SUMIF('Rodda Stats to 17-18'!$A$3:$A$465,'Combined Stats - Formula'!$A319,'Rodda Stats to 17-18'!F$3:F$465)</f>
        <v>1</v>
      </c>
      <c r="G319">
        <f>SUMIF('Rodda Stats to 17-18'!$A$3:$A$465,'Combined Stats - Formula'!$A319,'Rodda Stats to 17-18'!G$3:G$465)</f>
        <v>0</v>
      </c>
      <c r="H319">
        <f>SUMIF('Rodda Stats to 17-18'!$A$3:$A$465,'Combined Stats - Formula'!$A319,'Rodda Stats to 17-18'!H$3:H$465)</f>
        <v>0</v>
      </c>
      <c r="I319" s="23">
        <f>SUMIF('Rodda Stats to 17-18'!$A$3:$A$465,'Combined Stats - Formula'!$A319,'Rodda Stats to 17-18'!I$3:I$465)</f>
        <v>13</v>
      </c>
      <c r="J319">
        <f t="shared" si="18"/>
        <v>15.5</v>
      </c>
      <c r="K319">
        <f>SUMIF('Rodda Stats to 17-18'!$A$3:$A$465,'Combined Stats - Formula'!$A319,'Rodda Stats to 17-18'!K$3:K$465)</f>
        <v>0</v>
      </c>
      <c r="L319">
        <f>SUMIF('Rodda Stats to 17-18'!$A$3:$A$465,'Combined Stats - Formula'!$A319,'Rodda Stats to 17-18'!L$3:L$465)</f>
        <v>0</v>
      </c>
      <c r="M319">
        <f>SUMIF('Rodda Stats to 17-18'!$A$3:$A$465,'Combined Stats - Formula'!$A319,'Rodda Stats to 17-18'!M$3:M$465)</f>
        <v>0</v>
      </c>
      <c r="N319">
        <f>SUMIF('Rodda Stats to 17-18'!$A$3:$A$465,'Combined Stats - Formula'!$A319,'Rodda Stats to 17-18'!N$3:N$465)</f>
        <v>0</v>
      </c>
      <c r="O319">
        <f>SUMIF('Rodda Stats to 17-18'!$A$3:$A$465,'Combined Stats - Formula'!$A319,'Rodda Stats to 17-18'!O$3:O$465)</f>
        <v>0</v>
      </c>
      <c r="P319" t="str">
        <f t="shared" si="21"/>
        <v/>
      </c>
      <c r="Q319">
        <f t="shared" si="19"/>
        <v>0</v>
      </c>
      <c r="R319">
        <f t="shared" si="20"/>
        <v>0</v>
      </c>
      <c r="S319" s="23">
        <f>SUMIF('Rodda Stats to 17-18'!$A$3:$A$465,'Combined Stats - Formula'!$A319,'Rodda Stats to 17-18'!S$3:S$465)</f>
        <v>0</v>
      </c>
      <c r="T319">
        <f>SUMIF('Rodda Stats to 17-18'!$A$3:$A$465,'Combined Stats - Formula'!$A319,'Rodda Stats to 17-18'!T$3:T$465)</f>
        <v>1</v>
      </c>
      <c r="U319">
        <f>SUMIF('Rodda Stats to 17-18'!$A$3:$A$465,'Combined Stats - Formula'!$A319,'Rodda Stats to 17-18'!U$3:U$465)</f>
        <v>0</v>
      </c>
      <c r="V319">
        <f>SUMIF('Rodda Stats to 17-18'!$A$3:$A$465,'Combined Stats - Formula'!$A319,'Rodda Stats to 17-18'!V$3:V$465)</f>
        <v>0</v>
      </c>
    </row>
    <row r="320" spans="1:22" x14ac:dyDescent="0.25">
      <c r="A320" s="20" t="s">
        <v>856</v>
      </c>
      <c r="B320">
        <f>SUMIF('Rodda Stats to 17-18'!$A$3:$A$465,'Combined Stats - Formula'!$A320,'Rodda Stats to 17-18'!B$3:B$465)</f>
        <v>0</v>
      </c>
      <c r="C320">
        <f>SUMIF('Rodda Stats to 17-18'!$A$3:$A$465,'Combined Stats - Formula'!$A320,'Rodda Stats to 17-18'!C$3:C$465)</f>
        <v>3</v>
      </c>
      <c r="D320">
        <f>SUMIF('Rodda Stats to 17-18'!$A$3:$A$465,'Combined Stats - Formula'!$A320,'Rodda Stats to 17-18'!D$3:D$465)</f>
        <v>1</v>
      </c>
      <c r="E320">
        <f>SUMIF('Rodda Stats to 17-18'!$A$3:$A$465,'Combined Stats - Formula'!$A320,'Rodda Stats to 17-18'!E$3:E$465)</f>
        <v>6</v>
      </c>
      <c r="F320">
        <f>SUMIF('Rodda Stats to 17-18'!$A$3:$A$465,'Combined Stats - Formula'!$A320,'Rodda Stats to 17-18'!F$3:F$465)</f>
        <v>0</v>
      </c>
      <c r="G320">
        <f>SUMIF('Rodda Stats to 17-18'!$A$3:$A$465,'Combined Stats - Formula'!$A320,'Rodda Stats to 17-18'!G$3:G$465)</f>
        <v>0</v>
      </c>
      <c r="H320">
        <f>SUMIF('Rodda Stats to 17-18'!$A$3:$A$465,'Combined Stats - Formula'!$A320,'Rodda Stats to 17-18'!H$3:H$465)</f>
        <v>0</v>
      </c>
      <c r="I320" s="23">
        <f>SUMIF('Rodda Stats to 17-18'!$A$3:$A$465,'Combined Stats - Formula'!$A320,'Rodda Stats to 17-18'!I$3:I$465)</f>
        <v>6</v>
      </c>
      <c r="J320">
        <f t="shared" si="18"/>
        <v>6</v>
      </c>
      <c r="K320">
        <f>SUMIF('Rodda Stats to 17-18'!$A$3:$A$465,'Combined Stats - Formula'!$A320,'Rodda Stats to 17-18'!K$3:K$465)</f>
        <v>0</v>
      </c>
      <c r="L320">
        <f>SUMIF('Rodda Stats to 17-18'!$A$3:$A$465,'Combined Stats - Formula'!$A320,'Rodda Stats to 17-18'!L$3:L$465)</f>
        <v>1</v>
      </c>
      <c r="M320">
        <f>SUMIF('Rodda Stats to 17-18'!$A$3:$A$465,'Combined Stats - Formula'!$A320,'Rodda Stats to 17-18'!M$3:M$465)</f>
        <v>1</v>
      </c>
      <c r="N320">
        <f>SUMIF('Rodda Stats to 17-18'!$A$3:$A$465,'Combined Stats - Formula'!$A320,'Rodda Stats to 17-18'!N$3:N$465)</f>
        <v>0</v>
      </c>
      <c r="O320">
        <f>SUMIF('Rodda Stats to 17-18'!$A$3:$A$465,'Combined Stats - Formula'!$A320,'Rodda Stats to 17-18'!O$3:O$465)</f>
        <v>0</v>
      </c>
      <c r="P320">
        <f t="shared" si="21"/>
        <v>1</v>
      </c>
      <c r="Q320">
        <f t="shared" si="19"/>
        <v>0</v>
      </c>
      <c r="R320">
        <f t="shared" si="20"/>
        <v>0</v>
      </c>
      <c r="S320" s="23">
        <f>SUMIF('Rodda Stats to 17-18'!$A$3:$A$465,'Combined Stats - Formula'!$A320,'Rodda Stats to 17-18'!S$3:S$465)</f>
        <v>0</v>
      </c>
      <c r="T320">
        <f>SUMIF('Rodda Stats to 17-18'!$A$3:$A$465,'Combined Stats - Formula'!$A320,'Rodda Stats to 17-18'!T$3:T$465)</f>
        <v>2</v>
      </c>
      <c r="U320">
        <f>SUMIF('Rodda Stats to 17-18'!$A$3:$A$465,'Combined Stats - Formula'!$A320,'Rodda Stats to 17-18'!U$3:U$465)</f>
        <v>0</v>
      </c>
      <c r="V320">
        <f>SUMIF('Rodda Stats to 17-18'!$A$3:$A$465,'Combined Stats - Formula'!$A320,'Rodda Stats to 17-18'!V$3:V$465)</f>
        <v>0</v>
      </c>
    </row>
    <row r="321" spans="1:22" x14ac:dyDescent="0.25">
      <c r="A321" s="20" t="s">
        <v>857</v>
      </c>
      <c r="B321">
        <f>SUMIF('Rodda Stats to 17-18'!$A$3:$A$465,'Combined Stats - Formula'!$A321,'Rodda Stats to 17-18'!B$3:B$465)</f>
        <v>0</v>
      </c>
      <c r="C321">
        <f>SUMIF('Rodda Stats to 17-18'!$A$3:$A$465,'Combined Stats - Formula'!$A321,'Rodda Stats to 17-18'!C$3:C$465)</f>
        <v>6</v>
      </c>
      <c r="D321">
        <f>SUMIF('Rodda Stats to 17-18'!$A$3:$A$465,'Combined Stats - Formula'!$A321,'Rodda Stats to 17-18'!D$3:D$465)</f>
        <v>8</v>
      </c>
      <c r="E321">
        <f>SUMIF('Rodda Stats to 17-18'!$A$3:$A$465,'Combined Stats - Formula'!$A321,'Rodda Stats to 17-18'!E$3:E$465)</f>
        <v>16</v>
      </c>
      <c r="F321">
        <f>SUMIF('Rodda Stats to 17-18'!$A$3:$A$465,'Combined Stats - Formula'!$A321,'Rodda Stats to 17-18'!F$3:F$465)</f>
        <v>3</v>
      </c>
      <c r="G321">
        <f>SUMIF('Rodda Stats to 17-18'!$A$3:$A$465,'Combined Stats - Formula'!$A321,'Rodda Stats to 17-18'!G$3:G$465)</f>
        <v>0</v>
      </c>
      <c r="H321">
        <f>SUMIF('Rodda Stats to 17-18'!$A$3:$A$465,'Combined Stats - Formula'!$A321,'Rodda Stats to 17-18'!H$3:H$465)</f>
        <v>0</v>
      </c>
      <c r="I321" s="23">
        <f>SUMIF('Rodda Stats to 17-18'!$A$3:$A$465,'Combined Stats - Formula'!$A321,'Rodda Stats to 17-18'!I$3:I$465)</f>
        <v>10.1</v>
      </c>
      <c r="J321">
        <f t="shared" si="18"/>
        <v>3.2</v>
      </c>
      <c r="K321">
        <f>SUMIF('Rodda Stats to 17-18'!$A$3:$A$465,'Combined Stats - Formula'!$A321,'Rodda Stats to 17-18'!K$3:K$465)</f>
        <v>0</v>
      </c>
      <c r="L321">
        <f>SUMIF('Rodda Stats to 17-18'!$A$3:$A$465,'Combined Stats - Formula'!$A321,'Rodda Stats to 17-18'!L$3:L$465)</f>
        <v>0</v>
      </c>
      <c r="M321">
        <f>SUMIF('Rodda Stats to 17-18'!$A$3:$A$465,'Combined Stats - Formula'!$A321,'Rodda Stats to 17-18'!M$3:M$465)</f>
        <v>0</v>
      </c>
      <c r="N321">
        <f>SUMIF('Rodda Stats to 17-18'!$A$3:$A$465,'Combined Stats - Formula'!$A321,'Rodda Stats to 17-18'!N$3:N$465)</f>
        <v>0</v>
      </c>
      <c r="O321">
        <f>SUMIF('Rodda Stats to 17-18'!$A$3:$A$465,'Combined Stats - Formula'!$A321,'Rodda Stats to 17-18'!O$3:O$465)</f>
        <v>0</v>
      </c>
      <c r="P321" t="str">
        <f t="shared" si="21"/>
        <v/>
      </c>
      <c r="Q321">
        <f t="shared" si="19"/>
        <v>0</v>
      </c>
      <c r="R321">
        <f t="shared" si="20"/>
        <v>0</v>
      </c>
      <c r="S321" s="23">
        <f>SUMIF('Rodda Stats to 17-18'!$A$3:$A$465,'Combined Stats - Formula'!$A321,'Rodda Stats to 17-18'!S$3:S$465)</f>
        <v>0</v>
      </c>
      <c r="T321">
        <f>SUMIF('Rodda Stats to 17-18'!$A$3:$A$465,'Combined Stats - Formula'!$A321,'Rodda Stats to 17-18'!T$3:T$465)</f>
        <v>0</v>
      </c>
      <c r="U321">
        <f>SUMIF('Rodda Stats to 17-18'!$A$3:$A$465,'Combined Stats - Formula'!$A321,'Rodda Stats to 17-18'!U$3:U$465)</f>
        <v>0</v>
      </c>
      <c r="V321">
        <f>SUMIF('Rodda Stats to 17-18'!$A$3:$A$465,'Combined Stats - Formula'!$A321,'Rodda Stats to 17-18'!V$3:V$465)</f>
        <v>0</v>
      </c>
    </row>
    <row r="322" spans="1:22" x14ac:dyDescent="0.25">
      <c r="A322" s="20" t="s">
        <v>858</v>
      </c>
      <c r="B322">
        <f>SUMIF('Rodda Stats to 17-18'!$A$3:$A$465,'Combined Stats - Formula'!$A322,'Rodda Stats to 17-18'!B$3:B$465)</f>
        <v>0</v>
      </c>
      <c r="C322">
        <f>SUMIF('Rodda Stats to 17-18'!$A$3:$A$465,'Combined Stats - Formula'!$A322,'Rodda Stats to 17-18'!C$3:C$465)</f>
        <v>8</v>
      </c>
      <c r="D322">
        <f>SUMIF('Rodda Stats to 17-18'!$A$3:$A$465,'Combined Stats - Formula'!$A322,'Rodda Stats to 17-18'!D$3:D$465)</f>
        <v>8</v>
      </c>
      <c r="E322">
        <f>SUMIF('Rodda Stats to 17-18'!$A$3:$A$465,'Combined Stats - Formula'!$A322,'Rodda Stats to 17-18'!E$3:E$465)</f>
        <v>42</v>
      </c>
      <c r="F322">
        <f>SUMIF('Rodda Stats to 17-18'!$A$3:$A$465,'Combined Stats - Formula'!$A322,'Rodda Stats to 17-18'!F$3:F$465)</f>
        <v>3</v>
      </c>
      <c r="G322">
        <f>SUMIF('Rodda Stats to 17-18'!$A$3:$A$465,'Combined Stats - Formula'!$A322,'Rodda Stats to 17-18'!G$3:G$465)</f>
        <v>0</v>
      </c>
      <c r="H322">
        <f>SUMIF('Rodda Stats to 17-18'!$A$3:$A$465,'Combined Stats - Formula'!$A322,'Rodda Stats to 17-18'!H$3:H$465)</f>
        <v>0</v>
      </c>
      <c r="I322" s="23">
        <f>SUMIF('Rodda Stats to 17-18'!$A$3:$A$465,'Combined Stats - Formula'!$A322,'Rodda Stats to 17-18'!I$3:I$465)</f>
        <v>12</v>
      </c>
      <c r="J322">
        <f t="shared" si="18"/>
        <v>8.4</v>
      </c>
      <c r="K322">
        <f>SUMIF('Rodda Stats to 17-18'!$A$3:$A$465,'Combined Stats - Formula'!$A322,'Rodda Stats to 17-18'!K$3:K$465)</f>
        <v>0</v>
      </c>
      <c r="L322">
        <f>SUMIF('Rodda Stats to 17-18'!$A$3:$A$465,'Combined Stats - Formula'!$A322,'Rodda Stats to 17-18'!L$3:L$465)</f>
        <v>21</v>
      </c>
      <c r="M322">
        <f>SUMIF('Rodda Stats to 17-18'!$A$3:$A$465,'Combined Stats - Formula'!$A322,'Rodda Stats to 17-18'!M$3:M$465)</f>
        <v>297</v>
      </c>
      <c r="N322">
        <f>SUMIF('Rodda Stats to 17-18'!$A$3:$A$465,'Combined Stats - Formula'!$A322,'Rodda Stats to 17-18'!N$3:N$465)</f>
        <v>1</v>
      </c>
      <c r="O322">
        <f>SUMIF('Rodda Stats to 17-18'!$A$3:$A$465,'Combined Stats - Formula'!$A322,'Rodda Stats to 17-18'!O$3:O$465)</f>
        <v>0</v>
      </c>
      <c r="P322">
        <f t="shared" si="21"/>
        <v>14.14</v>
      </c>
      <c r="Q322">
        <f t="shared" si="19"/>
        <v>0</v>
      </c>
      <c r="R322">
        <f t="shared" si="20"/>
        <v>0</v>
      </c>
      <c r="S322" s="23">
        <f>SUMIF('Rodda Stats to 17-18'!$A$3:$A$465,'Combined Stats - Formula'!$A322,'Rodda Stats to 17-18'!S$3:S$465)</f>
        <v>0</v>
      </c>
      <c r="T322">
        <f>SUMIF('Rodda Stats to 17-18'!$A$3:$A$465,'Combined Stats - Formula'!$A322,'Rodda Stats to 17-18'!T$3:T$465)</f>
        <v>2</v>
      </c>
      <c r="U322">
        <f>SUMIF('Rodda Stats to 17-18'!$A$3:$A$465,'Combined Stats - Formula'!$A322,'Rodda Stats to 17-18'!U$3:U$465)</f>
        <v>0</v>
      </c>
      <c r="V322">
        <f>SUMIF('Rodda Stats to 17-18'!$A$3:$A$465,'Combined Stats - Formula'!$A322,'Rodda Stats to 17-18'!V$3:V$465)</f>
        <v>0</v>
      </c>
    </row>
    <row r="323" spans="1:22" x14ac:dyDescent="0.25">
      <c r="A323" s="20" t="s">
        <v>859</v>
      </c>
      <c r="B323">
        <f>SUMIF('Rodda Stats to 17-18'!$A$3:$A$465,'Combined Stats - Formula'!$A323,'Rodda Stats to 17-18'!B$3:B$465)</f>
        <v>0</v>
      </c>
      <c r="C323">
        <f>SUMIF('Rodda Stats to 17-18'!$A$3:$A$465,'Combined Stats - Formula'!$A323,'Rodda Stats to 17-18'!C$3:C$465)</f>
        <v>7</v>
      </c>
      <c r="D323">
        <f>SUMIF('Rodda Stats to 17-18'!$A$3:$A$465,'Combined Stats - Formula'!$A323,'Rodda Stats to 17-18'!D$3:D$465)</f>
        <v>4</v>
      </c>
      <c r="E323">
        <f>SUMIF('Rodda Stats to 17-18'!$A$3:$A$465,'Combined Stats - Formula'!$A323,'Rodda Stats to 17-18'!E$3:E$465)</f>
        <v>48</v>
      </c>
      <c r="F323">
        <f>SUMIF('Rodda Stats to 17-18'!$A$3:$A$465,'Combined Stats - Formula'!$A323,'Rodda Stats to 17-18'!F$3:F$465)</f>
        <v>2</v>
      </c>
      <c r="G323">
        <f>SUMIF('Rodda Stats to 17-18'!$A$3:$A$465,'Combined Stats - Formula'!$A323,'Rodda Stats to 17-18'!G$3:G$465)</f>
        <v>0</v>
      </c>
      <c r="H323">
        <f>SUMIF('Rodda Stats to 17-18'!$A$3:$A$465,'Combined Stats - Formula'!$A323,'Rodda Stats to 17-18'!H$3:H$465)</f>
        <v>0</v>
      </c>
      <c r="I323" s="23">
        <f>SUMIF('Rodda Stats to 17-18'!$A$3:$A$465,'Combined Stats - Formula'!$A323,'Rodda Stats to 17-18'!I$3:I$465)</f>
        <v>23</v>
      </c>
      <c r="J323">
        <f t="shared" ref="J323:J386" si="22">ROUND(E323/(D323-F323),2)</f>
        <v>24</v>
      </c>
      <c r="K323">
        <f>SUMIF('Rodda Stats to 17-18'!$A$3:$A$465,'Combined Stats - Formula'!$A323,'Rodda Stats to 17-18'!K$3:K$465)</f>
        <v>0</v>
      </c>
      <c r="L323">
        <f>SUMIF('Rodda Stats to 17-18'!$A$3:$A$465,'Combined Stats - Formula'!$A323,'Rodda Stats to 17-18'!L$3:L$465)</f>
        <v>6</v>
      </c>
      <c r="M323">
        <f>SUMIF('Rodda Stats to 17-18'!$A$3:$A$465,'Combined Stats - Formula'!$A323,'Rodda Stats to 17-18'!M$3:M$465)</f>
        <v>169</v>
      </c>
      <c r="N323">
        <f>SUMIF('Rodda Stats to 17-18'!$A$3:$A$465,'Combined Stats - Formula'!$A323,'Rodda Stats to 17-18'!N$3:N$465)</f>
        <v>0</v>
      </c>
      <c r="O323">
        <f>SUMIF('Rodda Stats to 17-18'!$A$3:$A$465,'Combined Stats - Formula'!$A323,'Rodda Stats to 17-18'!O$3:O$465)</f>
        <v>0</v>
      </c>
      <c r="P323">
        <f t="shared" si="21"/>
        <v>28.17</v>
      </c>
      <c r="Q323">
        <f t="shared" si="19"/>
        <v>0</v>
      </c>
      <c r="R323">
        <f t="shared" si="20"/>
        <v>0</v>
      </c>
      <c r="S323" s="23">
        <f>SUMIF('Rodda Stats to 17-18'!$A$3:$A$465,'Combined Stats - Formula'!$A323,'Rodda Stats to 17-18'!S$3:S$465)</f>
        <v>0</v>
      </c>
      <c r="T323">
        <f>SUMIF('Rodda Stats to 17-18'!$A$3:$A$465,'Combined Stats - Formula'!$A323,'Rodda Stats to 17-18'!T$3:T$465)</f>
        <v>4</v>
      </c>
      <c r="U323">
        <f>SUMIF('Rodda Stats to 17-18'!$A$3:$A$465,'Combined Stats - Formula'!$A323,'Rodda Stats to 17-18'!U$3:U$465)</f>
        <v>0</v>
      </c>
      <c r="V323">
        <f>SUMIF('Rodda Stats to 17-18'!$A$3:$A$465,'Combined Stats - Formula'!$A323,'Rodda Stats to 17-18'!V$3:V$465)</f>
        <v>0</v>
      </c>
    </row>
    <row r="324" spans="1:22" x14ac:dyDescent="0.25">
      <c r="A324" s="20" t="s">
        <v>860</v>
      </c>
      <c r="B324">
        <f>SUMIF('Rodda Stats to 17-18'!$A$3:$A$465,'Combined Stats - Formula'!$A324,'Rodda Stats to 17-18'!B$3:B$465)</f>
        <v>0</v>
      </c>
      <c r="C324">
        <f>SUMIF('Rodda Stats to 17-18'!$A$3:$A$465,'Combined Stats - Formula'!$A324,'Rodda Stats to 17-18'!C$3:C$465)</f>
        <v>2</v>
      </c>
      <c r="D324">
        <f>SUMIF('Rodda Stats to 17-18'!$A$3:$A$465,'Combined Stats - Formula'!$A324,'Rodda Stats to 17-18'!D$3:D$465)</f>
        <v>1</v>
      </c>
      <c r="E324">
        <f>SUMIF('Rodda Stats to 17-18'!$A$3:$A$465,'Combined Stats - Formula'!$A324,'Rodda Stats to 17-18'!E$3:E$465)</f>
        <v>1</v>
      </c>
      <c r="F324">
        <f>SUMIF('Rodda Stats to 17-18'!$A$3:$A$465,'Combined Stats - Formula'!$A324,'Rodda Stats to 17-18'!F$3:F$465)</f>
        <v>0</v>
      </c>
      <c r="G324">
        <f>SUMIF('Rodda Stats to 17-18'!$A$3:$A$465,'Combined Stats - Formula'!$A324,'Rodda Stats to 17-18'!G$3:G$465)</f>
        <v>0</v>
      </c>
      <c r="H324">
        <f>SUMIF('Rodda Stats to 17-18'!$A$3:$A$465,'Combined Stats - Formula'!$A324,'Rodda Stats to 17-18'!H$3:H$465)</f>
        <v>0</v>
      </c>
      <c r="I324" s="23">
        <f>SUMIF('Rodda Stats to 17-18'!$A$3:$A$465,'Combined Stats - Formula'!$A324,'Rodda Stats to 17-18'!I$3:I$465)</f>
        <v>1</v>
      </c>
      <c r="J324">
        <f t="shared" si="22"/>
        <v>1</v>
      </c>
      <c r="K324">
        <f>SUMIF('Rodda Stats to 17-18'!$A$3:$A$465,'Combined Stats - Formula'!$A324,'Rodda Stats to 17-18'!K$3:K$465)</f>
        <v>0</v>
      </c>
      <c r="L324">
        <f>SUMIF('Rodda Stats to 17-18'!$A$3:$A$465,'Combined Stats - Formula'!$A324,'Rodda Stats to 17-18'!L$3:L$465)</f>
        <v>0</v>
      </c>
      <c r="M324">
        <f>SUMIF('Rodda Stats to 17-18'!$A$3:$A$465,'Combined Stats - Formula'!$A324,'Rodda Stats to 17-18'!M$3:M$465)</f>
        <v>0</v>
      </c>
      <c r="N324">
        <f>SUMIF('Rodda Stats to 17-18'!$A$3:$A$465,'Combined Stats - Formula'!$A324,'Rodda Stats to 17-18'!N$3:N$465)</f>
        <v>0</v>
      </c>
      <c r="O324">
        <f>SUMIF('Rodda Stats to 17-18'!$A$3:$A$465,'Combined Stats - Formula'!$A324,'Rodda Stats to 17-18'!O$3:O$465)</f>
        <v>0</v>
      </c>
      <c r="P324" t="str">
        <f t="shared" si="21"/>
        <v/>
      </c>
      <c r="Q324">
        <f t="shared" ref="Q324:Q387" si="23">IFERROR(ROUND((K324*6)/L324,2),0)</f>
        <v>0</v>
      </c>
      <c r="R324">
        <f t="shared" ref="R324:R387" si="24">IFERROR(ROUND(M324/K324,2),0)</f>
        <v>0</v>
      </c>
      <c r="S324" s="23">
        <f>SUMIF('Rodda Stats to 17-18'!$A$3:$A$465,'Combined Stats - Formula'!$A324,'Rodda Stats to 17-18'!S$3:S$465)</f>
        <v>0</v>
      </c>
      <c r="T324">
        <f>SUMIF('Rodda Stats to 17-18'!$A$3:$A$465,'Combined Stats - Formula'!$A324,'Rodda Stats to 17-18'!T$3:T$465)</f>
        <v>0</v>
      </c>
      <c r="U324">
        <f>SUMIF('Rodda Stats to 17-18'!$A$3:$A$465,'Combined Stats - Formula'!$A324,'Rodda Stats to 17-18'!U$3:U$465)</f>
        <v>0</v>
      </c>
      <c r="V324">
        <f>SUMIF('Rodda Stats to 17-18'!$A$3:$A$465,'Combined Stats - Formula'!$A324,'Rodda Stats to 17-18'!V$3:V$465)</f>
        <v>0</v>
      </c>
    </row>
    <row r="325" spans="1:22" x14ac:dyDescent="0.25">
      <c r="A325" s="20" t="s">
        <v>861</v>
      </c>
      <c r="B325">
        <f>SUMIF('Rodda Stats to 17-18'!$A$3:$A$465,'Combined Stats - Formula'!$A325,'Rodda Stats to 17-18'!B$3:B$465)</f>
        <v>0</v>
      </c>
      <c r="C325">
        <f>SUMIF('Rodda Stats to 17-18'!$A$3:$A$465,'Combined Stats - Formula'!$A325,'Rodda Stats to 17-18'!C$3:C$465)</f>
        <v>27</v>
      </c>
      <c r="D325">
        <f>SUMIF('Rodda Stats to 17-18'!$A$3:$A$465,'Combined Stats - Formula'!$A325,'Rodda Stats to 17-18'!D$3:D$465)</f>
        <v>25</v>
      </c>
      <c r="E325">
        <f>SUMIF('Rodda Stats to 17-18'!$A$3:$A$465,'Combined Stats - Formula'!$A325,'Rodda Stats to 17-18'!E$3:E$465)</f>
        <v>217</v>
      </c>
      <c r="F325">
        <f>SUMIF('Rodda Stats to 17-18'!$A$3:$A$465,'Combined Stats - Formula'!$A325,'Rodda Stats to 17-18'!F$3:F$465)</f>
        <v>6</v>
      </c>
      <c r="G325">
        <f>SUMIF('Rodda Stats to 17-18'!$A$3:$A$465,'Combined Stats - Formula'!$A325,'Rodda Stats to 17-18'!G$3:G$465)</f>
        <v>0</v>
      </c>
      <c r="H325">
        <f>SUMIF('Rodda Stats to 17-18'!$A$3:$A$465,'Combined Stats - Formula'!$A325,'Rodda Stats to 17-18'!H$3:H$465)</f>
        <v>0</v>
      </c>
      <c r="I325" s="23">
        <f>SUMIF('Rodda Stats to 17-18'!$A$3:$A$465,'Combined Stats - Formula'!$A325,'Rodda Stats to 17-18'!I$3:I$465)</f>
        <v>25</v>
      </c>
      <c r="J325">
        <f t="shared" si="22"/>
        <v>11.42</v>
      </c>
      <c r="K325">
        <f>SUMIF('Rodda Stats to 17-18'!$A$3:$A$465,'Combined Stats - Formula'!$A325,'Rodda Stats to 17-18'!K$3:K$465)</f>
        <v>0</v>
      </c>
      <c r="L325">
        <f>SUMIF('Rodda Stats to 17-18'!$A$3:$A$465,'Combined Stats - Formula'!$A325,'Rodda Stats to 17-18'!L$3:L$465)</f>
        <v>1</v>
      </c>
      <c r="M325">
        <f>SUMIF('Rodda Stats to 17-18'!$A$3:$A$465,'Combined Stats - Formula'!$A325,'Rodda Stats to 17-18'!M$3:M$465)</f>
        <v>8</v>
      </c>
      <c r="N325">
        <f>SUMIF('Rodda Stats to 17-18'!$A$3:$A$465,'Combined Stats - Formula'!$A325,'Rodda Stats to 17-18'!N$3:N$465)</f>
        <v>0</v>
      </c>
      <c r="O325">
        <f>SUMIF('Rodda Stats to 17-18'!$A$3:$A$465,'Combined Stats - Formula'!$A325,'Rodda Stats to 17-18'!O$3:O$465)</f>
        <v>0</v>
      </c>
      <c r="P325">
        <f t="shared" si="21"/>
        <v>8</v>
      </c>
      <c r="Q325">
        <f t="shared" si="23"/>
        <v>0</v>
      </c>
      <c r="R325">
        <f t="shared" si="24"/>
        <v>0</v>
      </c>
      <c r="S325" s="23">
        <f>SUMIF('Rodda Stats to 17-18'!$A$3:$A$465,'Combined Stats - Formula'!$A325,'Rodda Stats to 17-18'!S$3:S$465)</f>
        <v>0</v>
      </c>
      <c r="T325">
        <f>SUMIF('Rodda Stats to 17-18'!$A$3:$A$465,'Combined Stats - Formula'!$A325,'Rodda Stats to 17-18'!T$3:T$465)</f>
        <v>9</v>
      </c>
      <c r="U325">
        <f>SUMIF('Rodda Stats to 17-18'!$A$3:$A$465,'Combined Stats - Formula'!$A325,'Rodda Stats to 17-18'!U$3:U$465)</f>
        <v>0</v>
      </c>
      <c r="V325">
        <f>SUMIF('Rodda Stats to 17-18'!$A$3:$A$465,'Combined Stats - Formula'!$A325,'Rodda Stats to 17-18'!V$3:V$465)</f>
        <v>0</v>
      </c>
    </row>
    <row r="326" spans="1:22" x14ac:dyDescent="0.25">
      <c r="A326" s="20" t="s">
        <v>862</v>
      </c>
      <c r="B326">
        <f>SUMIF('Rodda Stats to 17-18'!$A$3:$A$465,'Combined Stats - Formula'!$A326,'Rodda Stats to 17-18'!B$3:B$465)</f>
        <v>0</v>
      </c>
      <c r="C326">
        <f>SUMIF('Rodda Stats to 17-18'!$A$3:$A$465,'Combined Stats - Formula'!$A326,'Rodda Stats to 17-18'!C$3:C$465)</f>
        <v>2</v>
      </c>
      <c r="D326">
        <f>SUMIF('Rodda Stats to 17-18'!$A$3:$A$465,'Combined Stats - Formula'!$A326,'Rodda Stats to 17-18'!D$3:D$465)</f>
        <v>2</v>
      </c>
      <c r="E326">
        <f>SUMIF('Rodda Stats to 17-18'!$A$3:$A$465,'Combined Stats - Formula'!$A326,'Rodda Stats to 17-18'!E$3:E$465)</f>
        <v>8</v>
      </c>
      <c r="F326">
        <f>SUMIF('Rodda Stats to 17-18'!$A$3:$A$465,'Combined Stats - Formula'!$A326,'Rodda Stats to 17-18'!F$3:F$465)</f>
        <v>1</v>
      </c>
      <c r="G326">
        <f>SUMIF('Rodda Stats to 17-18'!$A$3:$A$465,'Combined Stats - Formula'!$A326,'Rodda Stats to 17-18'!G$3:G$465)</f>
        <v>0</v>
      </c>
      <c r="H326">
        <f>SUMIF('Rodda Stats to 17-18'!$A$3:$A$465,'Combined Stats - Formula'!$A326,'Rodda Stats to 17-18'!H$3:H$465)</f>
        <v>0</v>
      </c>
      <c r="I326" s="23">
        <f>SUMIF('Rodda Stats to 17-18'!$A$3:$A$465,'Combined Stats - Formula'!$A326,'Rodda Stats to 17-18'!I$3:I$465)</f>
        <v>6</v>
      </c>
      <c r="J326">
        <f t="shared" si="22"/>
        <v>8</v>
      </c>
      <c r="K326">
        <f>SUMIF('Rodda Stats to 17-18'!$A$3:$A$465,'Combined Stats - Formula'!$A326,'Rodda Stats to 17-18'!K$3:K$465)</f>
        <v>0</v>
      </c>
      <c r="L326">
        <f>SUMIF('Rodda Stats to 17-18'!$A$3:$A$465,'Combined Stats - Formula'!$A326,'Rodda Stats to 17-18'!L$3:L$465)</f>
        <v>0</v>
      </c>
      <c r="M326">
        <f>SUMIF('Rodda Stats to 17-18'!$A$3:$A$465,'Combined Stats - Formula'!$A326,'Rodda Stats to 17-18'!M$3:M$465)</f>
        <v>0</v>
      </c>
      <c r="N326">
        <f>SUMIF('Rodda Stats to 17-18'!$A$3:$A$465,'Combined Stats - Formula'!$A326,'Rodda Stats to 17-18'!N$3:N$465)</f>
        <v>0</v>
      </c>
      <c r="O326">
        <f>SUMIF('Rodda Stats to 17-18'!$A$3:$A$465,'Combined Stats - Formula'!$A326,'Rodda Stats to 17-18'!O$3:O$465)</f>
        <v>0</v>
      </c>
      <c r="P326" t="str">
        <f t="shared" si="21"/>
        <v/>
      </c>
      <c r="Q326">
        <f t="shared" si="23"/>
        <v>0</v>
      </c>
      <c r="R326">
        <f t="shared" si="24"/>
        <v>0</v>
      </c>
      <c r="S326" s="23">
        <f>SUMIF('Rodda Stats to 17-18'!$A$3:$A$465,'Combined Stats - Formula'!$A326,'Rodda Stats to 17-18'!S$3:S$465)</f>
        <v>0</v>
      </c>
      <c r="T326">
        <f>SUMIF('Rodda Stats to 17-18'!$A$3:$A$465,'Combined Stats - Formula'!$A326,'Rodda Stats to 17-18'!T$3:T$465)</f>
        <v>0</v>
      </c>
      <c r="U326">
        <f>SUMIF('Rodda Stats to 17-18'!$A$3:$A$465,'Combined Stats - Formula'!$A326,'Rodda Stats to 17-18'!U$3:U$465)</f>
        <v>0</v>
      </c>
      <c r="V326">
        <f>SUMIF('Rodda Stats to 17-18'!$A$3:$A$465,'Combined Stats - Formula'!$A326,'Rodda Stats to 17-18'!V$3:V$465)</f>
        <v>0</v>
      </c>
    </row>
    <row r="327" spans="1:22" x14ac:dyDescent="0.25">
      <c r="A327" s="20" t="s">
        <v>863</v>
      </c>
      <c r="B327">
        <f>SUMIF('Rodda Stats to 17-18'!$A$3:$A$465,'Combined Stats - Formula'!$A327,'Rodda Stats to 17-18'!B$3:B$465)</f>
        <v>0</v>
      </c>
      <c r="C327">
        <f>SUMIF('Rodda Stats to 17-18'!$A$3:$A$465,'Combined Stats - Formula'!$A327,'Rodda Stats to 17-18'!C$3:C$465)</f>
        <v>8</v>
      </c>
      <c r="D327">
        <f>SUMIF('Rodda Stats to 17-18'!$A$3:$A$465,'Combined Stats - Formula'!$A327,'Rodda Stats to 17-18'!D$3:D$465)</f>
        <v>7</v>
      </c>
      <c r="E327">
        <f>SUMIF('Rodda Stats to 17-18'!$A$3:$A$465,'Combined Stats - Formula'!$A327,'Rodda Stats to 17-18'!E$3:E$465)</f>
        <v>46</v>
      </c>
      <c r="F327">
        <f>SUMIF('Rodda Stats to 17-18'!$A$3:$A$465,'Combined Stats - Formula'!$A327,'Rodda Stats to 17-18'!F$3:F$465)</f>
        <v>3</v>
      </c>
      <c r="G327">
        <f>SUMIF('Rodda Stats to 17-18'!$A$3:$A$465,'Combined Stats - Formula'!$A327,'Rodda Stats to 17-18'!G$3:G$465)</f>
        <v>0</v>
      </c>
      <c r="H327">
        <f>SUMIF('Rodda Stats to 17-18'!$A$3:$A$465,'Combined Stats - Formula'!$A327,'Rodda Stats to 17-18'!H$3:H$465)</f>
        <v>0</v>
      </c>
      <c r="I327" s="23">
        <f>SUMIF('Rodda Stats to 17-18'!$A$3:$A$465,'Combined Stats - Formula'!$A327,'Rodda Stats to 17-18'!I$3:I$465)</f>
        <v>23.1</v>
      </c>
      <c r="J327">
        <f t="shared" si="22"/>
        <v>11.5</v>
      </c>
      <c r="K327">
        <f>SUMIF('Rodda Stats to 17-18'!$A$3:$A$465,'Combined Stats - Formula'!$A327,'Rodda Stats to 17-18'!K$3:K$465)</f>
        <v>0</v>
      </c>
      <c r="L327">
        <f>SUMIF('Rodda Stats to 17-18'!$A$3:$A$465,'Combined Stats - Formula'!$A327,'Rodda Stats to 17-18'!L$3:L$465)</f>
        <v>5</v>
      </c>
      <c r="M327">
        <f>SUMIF('Rodda Stats to 17-18'!$A$3:$A$465,'Combined Stats - Formula'!$A327,'Rodda Stats to 17-18'!M$3:M$465)</f>
        <v>305</v>
      </c>
      <c r="N327">
        <f>SUMIF('Rodda Stats to 17-18'!$A$3:$A$465,'Combined Stats - Formula'!$A327,'Rodda Stats to 17-18'!N$3:N$465)</f>
        <v>0</v>
      </c>
      <c r="O327">
        <f>SUMIF('Rodda Stats to 17-18'!$A$3:$A$465,'Combined Stats - Formula'!$A327,'Rodda Stats to 17-18'!O$3:O$465)</f>
        <v>0</v>
      </c>
      <c r="P327">
        <f t="shared" si="21"/>
        <v>61</v>
      </c>
      <c r="Q327">
        <f t="shared" si="23"/>
        <v>0</v>
      </c>
      <c r="R327">
        <f t="shared" si="24"/>
        <v>0</v>
      </c>
      <c r="S327" s="23">
        <f>SUMIF('Rodda Stats to 17-18'!$A$3:$A$465,'Combined Stats - Formula'!$A327,'Rodda Stats to 17-18'!S$3:S$465)</f>
        <v>0</v>
      </c>
      <c r="T327">
        <f>SUMIF('Rodda Stats to 17-18'!$A$3:$A$465,'Combined Stats - Formula'!$A327,'Rodda Stats to 17-18'!T$3:T$465)</f>
        <v>6</v>
      </c>
      <c r="U327">
        <f>SUMIF('Rodda Stats to 17-18'!$A$3:$A$465,'Combined Stats - Formula'!$A327,'Rodda Stats to 17-18'!U$3:U$465)</f>
        <v>0</v>
      </c>
      <c r="V327">
        <f>SUMIF('Rodda Stats to 17-18'!$A$3:$A$465,'Combined Stats - Formula'!$A327,'Rodda Stats to 17-18'!V$3:V$465)</f>
        <v>0</v>
      </c>
    </row>
    <row r="328" spans="1:22" x14ac:dyDescent="0.25">
      <c r="A328" s="20" t="s">
        <v>864</v>
      </c>
      <c r="B328">
        <f>SUMIF('Rodda Stats to 17-18'!$A$3:$A$465,'Combined Stats - Formula'!$A328,'Rodda Stats to 17-18'!B$3:B$465)</f>
        <v>0</v>
      </c>
      <c r="C328">
        <f>SUMIF('Rodda Stats to 17-18'!$A$3:$A$465,'Combined Stats - Formula'!$A328,'Rodda Stats to 17-18'!C$3:C$465)</f>
        <v>1</v>
      </c>
      <c r="D328">
        <f>SUMIF('Rodda Stats to 17-18'!$A$3:$A$465,'Combined Stats - Formula'!$A328,'Rodda Stats to 17-18'!D$3:D$465)</f>
        <v>1</v>
      </c>
      <c r="E328">
        <f>SUMIF('Rodda Stats to 17-18'!$A$3:$A$465,'Combined Stats - Formula'!$A328,'Rodda Stats to 17-18'!E$3:E$465)</f>
        <v>0</v>
      </c>
      <c r="F328">
        <f>SUMIF('Rodda Stats to 17-18'!$A$3:$A$465,'Combined Stats - Formula'!$A328,'Rodda Stats to 17-18'!F$3:F$465)</f>
        <v>0</v>
      </c>
      <c r="G328">
        <f>SUMIF('Rodda Stats to 17-18'!$A$3:$A$465,'Combined Stats - Formula'!$A328,'Rodda Stats to 17-18'!G$3:G$465)</f>
        <v>0</v>
      </c>
      <c r="H328">
        <f>SUMIF('Rodda Stats to 17-18'!$A$3:$A$465,'Combined Stats - Formula'!$A328,'Rodda Stats to 17-18'!H$3:H$465)</f>
        <v>0</v>
      </c>
      <c r="I328" s="23">
        <f>SUMIF('Rodda Stats to 17-18'!$A$3:$A$465,'Combined Stats - Formula'!$A328,'Rodda Stats to 17-18'!I$3:I$465)</f>
        <v>0</v>
      </c>
      <c r="J328">
        <f t="shared" si="22"/>
        <v>0</v>
      </c>
      <c r="K328">
        <f>SUMIF('Rodda Stats to 17-18'!$A$3:$A$465,'Combined Stats - Formula'!$A328,'Rodda Stats to 17-18'!K$3:K$465)</f>
        <v>0</v>
      </c>
      <c r="L328">
        <f>SUMIF('Rodda Stats to 17-18'!$A$3:$A$465,'Combined Stats - Formula'!$A328,'Rodda Stats to 17-18'!L$3:L$465)</f>
        <v>1</v>
      </c>
      <c r="M328">
        <f>SUMIF('Rodda Stats to 17-18'!$A$3:$A$465,'Combined Stats - Formula'!$A328,'Rodda Stats to 17-18'!M$3:M$465)</f>
        <v>33</v>
      </c>
      <c r="N328">
        <f>SUMIF('Rodda Stats to 17-18'!$A$3:$A$465,'Combined Stats - Formula'!$A328,'Rodda Stats to 17-18'!N$3:N$465)</f>
        <v>0</v>
      </c>
      <c r="O328">
        <f>SUMIF('Rodda Stats to 17-18'!$A$3:$A$465,'Combined Stats - Formula'!$A328,'Rodda Stats to 17-18'!O$3:O$465)</f>
        <v>0</v>
      </c>
      <c r="P328">
        <f t="shared" si="21"/>
        <v>33</v>
      </c>
      <c r="Q328">
        <f t="shared" si="23"/>
        <v>0</v>
      </c>
      <c r="R328">
        <f t="shared" si="24"/>
        <v>0</v>
      </c>
      <c r="S328" s="23">
        <f>SUMIF('Rodda Stats to 17-18'!$A$3:$A$465,'Combined Stats - Formula'!$A328,'Rodda Stats to 17-18'!S$3:S$465)</f>
        <v>0</v>
      </c>
      <c r="T328">
        <f>SUMIF('Rodda Stats to 17-18'!$A$3:$A$465,'Combined Stats - Formula'!$A328,'Rodda Stats to 17-18'!T$3:T$465)</f>
        <v>0</v>
      </c>
      <c r="U328">
        <f>SUMIF('Rodda Stats to 17-18'!$A$3:$A$465,'Combined Stats - Formula'!$A328,'Rodda Stats to 17-18'!U$3:U$465)</f>
        <v>0</v>
      </c>
      <c r="V328">
        <f>SUMIF('Rodda Stats to 17-18'!$A$3:$A$465,'Combined Stats - Formula'!$A328,'Rodda Stats to 17-18'!V$3:V$465)</f>
        <v>0</v>
      </c>
    </row>
    <row r="329" spans="1:22" x14ac:dyDescent="0.25">
      <c r="A329" s="20" t="s">
        <v>865</v>
      </c>
      <c r="B329">
        <f>SUMIF('Rodda Stats to 17-18'!$A$3:$A$465,'Combined Stats - Formula'!$A329,'Rodda Stats to 17-18'!B$3:B$465)</f>
        <v>0</v>
      </c>
      <c r="C329">
        <f>SUMIF('Rodda Stats to 17-18'!$A$3:$A$465,'Combined Stats - Formula'!$A329,'Rodda Stats to 17-18'!C$3:C$465)</f>
        <v>26</v>
      </c>
      <c r="D329">
        <f>SUMIF('Rodda Stats to 17-18'!$A$3:$A$465,'Combined Stats - Formula'!$A329,'Rodda Stats to 17-18'!D$3:D$465)</f>
        <v>26</v>
      </c>
      <c r="E329">
        <f>SUMIF('Rodda Stats to 17-18'!$A$3:$A$465,'Combined Stats - Formula'!$A329,'Rodda Stats to 17-18'!E$3:E$465)</f>
        <v>659</v>
      </c>
      <c r="F329">
        <f>SUMIF('Rodda Stats to 17-18'!$A$3:$A$465,'Combined Stats - Formula'!$A329,'Rodda Stats to 17-18'!F$3:F$465)</f>
        <v>4</v>
      </c>
      <c r="G329">
        <f>SUMIF('Rodda Stats to 17-18'!$A$3:$A$465,'Combined Stats - Formula'!$A329,'Rodda Stats to 17-18'!G$3:G$465)</f>
        <v>5</v>
      </c>
      <c r="H329">
        <f>SUMIF('Rodda Stats to 17-18'!$A$3:$A$465,'Combined Stats - Formula'!$A329,'Rodda Stats to 17-18'!H$3:H$465)</f>
        <v>0</v>
      </c>
      <c r="I329" s="23">
        <f>SUMIF('Rodda Stats to 17-18'!$A$3:$A$465,'Combined Stats - Formula'!$A329,'Rodda Stats to 17-18'!I$3:I$465)</f>
        <v>99.1</v>
      </c>
      <c r="J329">
        <f t="shared" si="22"/>
        <v>29.95</v>
      </c>
      <c r="K329">
        <f>SUMIF('Rodda Stats to 17-18'!$A$3:$A$465,'Combined Stats - Formula'!$A329,'Rodda Stats to 17-18'!K$3:K$465)</f>
        <v>0</v>
      </c>
      <c r="L329">
        <f>SUMIF('Rodda Stats to 17-18'!$A$3:$A$465,'Combined Stats - Formula'!$A329,'Rodda Stats to 17-18'!L$3:L$465)</f>
        <v>76</v>
      </c>
      <c r="M329">
        <f>SUMIF('Rodda Stats to 17-18'!$A$3:$A$465,'Combined Stats - Formula'!$A329,'Rodda Stats to 17-18'!M$3:M$465)</f>
        <v>1032</v>
      </c>
      <c r="N329">
        <f>SUMIF('Rodda Stats to 17-18'!$A$3:$A$465,'Combined Stats - Formula'!$A329,'Rodda Stats to 17-18'!N$3:N$465)</f>
        <v>4</v>
      </c>
      <c r="O329">
        <f>SUMIF('Rodda Stats to 17-18'!$A$3:$A$465,'Combined Stats - Formula'!$A329,'Rodda Stats to 17-18'!O$3:O$465)</f>
        <v>0</v>
      </c>
      <c r="P329">
        <f t="shared" si="21"/>
        <v>13.58</v>
      </c>
      <c r="Q329">
        <f t="shared" si="23"/>
        <v>0</v>
      </c>
      <c r="R329">
        <f t="shared" si="24"/>
        <v>0</v>
      </c>
      <c r="S329" s="23">
        <f>SUMIF('Rodda Stats to 17-18'!$A$3:$A$465,'Combined Stats - Formula'!$A329,'Rodda Stats to 17-18'!S$3:S$465)</f>
        <v>0</v>
      </c>
      <c r="T329">
        <f>SUMIF('Rodda Stats to 17-18'!$A$3:$A$465,'Combined Stats - Formula'!$A329,'Rodda Stats to 17-18'!T$3:T$465)</f>
        <v>20</v>
      </c>
      <c r="U329">
        <f>SUMIF('Rodda Stats to 17-18'!$A$3:$A$465,'Combined Stats - Formula'!$A329,'Rodda Stats to 17-18'!U$3:U$465)</f>
        <v>0</v>
      </c>
      <c r="V329">
        <f>SUMIF('Rodda Stats to 17-18'!$A$3:$A$465,'Combined Stats - Formula'!$A329,'Rodda Stats to 17-18'!V$3:V$465)</f>
        <v>0</v>
      </c>
    </row>
    <row r="330" spans="1:22" x14ac:dyDescent="0.25">
      <c r="A330" s="20" t="s">
        <v>866</v>
      </c>
      <c r="B330">
        <f>SUMIF('Rodda Stats to 17-18'!$A$3:$A$465,'Combined Stats - Formula'!$A330,'Rodda Stats to 17-18'!B$3:B$465)</f>
        <v>0</v>
      </c>
      <c r="C330">
        <f>SUMIF('Rodda Stats to 17-18'!$A$3:$A$465,'Combined Stats - Formula'!$A330,'Rodda Stats to 17-18'!C$3:C$465)</f>
        <v>34</v>
      </c>
      <c r="D330">
        <f>SUMIF('Rodda Stats to 17-18'!$A$3:$A$465,'Combined Stats - Formula'!$A330,'Rodda Stats to 17-18'!D$3:D$465)</f>
        <v>38</v>
      </c>
      <c r="E330">
        <f>SUMIF('Rodda Stats to 17-18'!$A$3:$A$465,'Combined Stats - Formula'!$A330,'Rodda Stats to 17-18'!E$3:E$465)</f>
        <v>324</v>
      </c>
      <c r="F330">
        <f>SUMIF('Rodda Stats to 17-18'!$A$3:$A$465,'Combined Stats - Formula'!$A330,'Rodda Stats to 17-18'!F$3:F$465)</f>
        <v>6</v>
      </c>
      <c r="G330">
        <f>SUMIF('Rodda Stats to 17-18'!$A$3:$A$465,'Combined Stats - Formula'!$A330,'Rodda Stats to 17-18'!G$3:G$465)</f>
        <v>0</v>
      </c>
      <c r="H330">
        <f>SUMIF('Rodda Stats to 17-18'!$A$3:$A$465,'Combined Stats - Formula'!$A330,'Rodda Stats to 17-18'!H$3:H$465)</f>
        <v>0</v>
      </c>
      <c r="I330" s="23">
        <f>SUMIF('Rodda Stats to 17-18'!$A$3:$A$465,'Combined Stats - Formula'!$A330,'Rodda Stats to 17-18'!I$3:I$465)</f>
        <v>44.1</v>
      </c>
      <c r="J330">
        <f t="shared" si="22"/>
        <v>10.130000000000001</v>
      </c>
      <c r="K330">
        <f>SUMIF('Rodda Stats to 17-18'!$A$3:$A$465,'Combined Stats - Formula'!$A330,'Rodda Stats to 17-18'!K$3:K$465)</f>
        <v>0</v>
      </c>
      <c r="L330">
        <f>SUMIF('Rodda Stats to 17-18'!$A$3:$A$465,'Combined Stats - Formula'!$A330,'Rodda Stats to 17-18'!L$3:L$465)</f>
        <v>10</v>
      </c>
      <c r="M330">
        <f>SUMIF('Rodda Stats to 17-18'!$A$3:$A$465,'Combined Stats - Formula'!$A330,'Rodda Stats to 17-18'!M$3:M$465)</f>
        <v>150</v>
      </c>
      <c r="N330">
        <f>SUMIF('Rodda Stats to 17-18'!$A$3:$A$465,'Combined Stats - Formula'!$A330,'Rodda Stats to 17-18'!N$3:N$465)</f>
        <v>0</v>
      </c>
      <c r="O330">
        <f>SUMIF('Rodda Stats to 17-18'!$A$3:$A$465,'Combined Stats - Formula'!$A330,'Rodda Stats to 17-18'!O$3:O$465)</f>
        <v>0</v>
      </c>
      <c r="P330">
        <f t="shared" si="21"/>
        <v>15</v>
      </c>
      <c r="Q330">
        <f t="shared" si="23"/>
        <v>0</v>
      </c>
      <c r="R330">
        <f t="shared" si="24"/>
        <v>0</v>
      </c>
      <c r="S330" s="23">
        <f>SUMIF('Rodda Stats to 17-18'!$A$3:$A$465,'Combined Stats - Formula'!$A330,'Rodda Stats to 17-18'!S$3:S$465)</f>
        <v>0</v>
      </c>
      <c r="T330">
        <f>SUMIF('Rodda Stats to 17-18'!$A$3:$A$465,'Combined Stats - Formula'!$A330,'Rodda Stats to 17-18'!T$3:T$465)</f>
        <v>8</v>
      </c>
      <c r="U330">
        <f>SUMIF('Rodda Stats to 17-18'!$A$3:$A$465,'Combined Stats - Formula'!$A330,'Rodda Stats to 17-18'!U$3:U$465)</f>
        <v>0</v>
      </c>
      <c r="V330">
        <f>SUMIF('Rodda Stats to 17-18'!$A$3:$A$465,'Combined Stats - Formula'!$A330,'Rodda Stats to 17-18'!V$3:V$465)</f>
        <v>0</v>
      </c>
    </row>
    <row r="331" spans="1:22" x14ac:dyDescent="0.25">
      <c r="A331" s="20" t="s">
        <v>867</v>
      </c>
      <c r="B331">
        <f>SUMIF('Rodda Stats to 17-18'!$A$3:$A$465,'Combined Stats - Formula'!$A331,'Rodda Stats to 17-18'!B$3:B$465)</f>
        <v>0</v>
      </c>
      <c r="C331">
        <f>SUMIF('Rodda Stats to 17-18'!$A$3:$A$465,'Combined Stats - Formula'!$A331,'Rodda Stats to 17-18'!C$3:C$465)</f>
        <v>2</v>
      </c>
      <c r="D331">
        <f>SUMIF('Rodda Stats to 17-18'!$A$3:$A$465,'Combined Stats - Formula'!$A331,'Rodda Stats to 17-18'!D$3:D$465)</f>
        <v>2</v>
      </c>
      <c r="E331">
        <f>SUMIF('Rodda Stats to 17-18'!$A$3:$A$465,'Combined Stats - Formula'!$A331,'Rodda Stats to 17-18'!E$3:E$465)</f>
        <v>13</v>
      </c>
      <c r="F331">
        <f>SUMIF('Rodda Stats to 17-18'!$A$3:$A$465,'Combined Stats - Formula'!$A331,'Rodda Stats to 17-18'!F$3:F$465)</f>
        <v>0</v>
      </c>
      <c r="G331">
        <f>SUMIF('Rodda Stats to 17-18'!$A$3:$A$465,'Combined Stats - Formula'!$A331,'Rodda Stats to 17-18'!G$3:G$465)</f>
        <v>0</v>
      </c>
      <c r="H331">
        <f>SUMIF('Rodda Stats to 17-18'!$A$3:$A$465,'Combined Stats - Formula'!$A331,'Rodda Stats to 17-18'!H$3:H$465)</f>
        <v>0</v>
      </c>
      <c r="I331" s="23">
        <f>SUMIF('Rodda Stats to 17-18'!$A$3:$A$465,'Combined Stats - Formula'!$A331,'Rodda Stats to 17-18'!I$3:I$465)</f>
        <v>9</v>
      </c>
      <c r="J331">
        <f t="shared" si="22"/>
        <v>6.5</v>
      </c>
      <c r="K331">
        <f>SUMIF('Rodda Stats to 17-18'!$A$3:$A$465,'Combined Stats - Formula'!$A331,'Rodda Stats to 17-18'!K$3:K$465)</f>
        <v>0</v>
      </c>
      <c r="L331">
        <f>SUMIF('Rodda Stats to 17-18'!$A$3:$A$465,'Combined Stats - Formula'!$A331,'Rodda Stats to 17-18'!L$3:L$465)</f>
        <v>0</v>
      </c>
      <c r="M331">
        <f>SUMIF('Rodda Stats to 17-18'!$A$3:$A$465,'Combined Stats - Formula'!$A331,'Rodda Stats to 17-18'!M$3:M$465)</f>
        <v>24</v>
      </c>
      <c r="N331">
        <f>SUMIF('Rodda Stats to 17-18'!$A$3:$A$465,'Combined Stats - Formula'!$A331,'Rodda Stats to 17-18'!N$3:N$465)</f>
        <v>0</v>
      </c>
      <c r="O331">
        <f>SUMIF('Rodda Stats to 17-18'!$A$3:$A$465,'Combined Stats - Formula'!$A331,'Rodda Stats to 17-18'!O$3:O$465)</f>
        <v>0</v>
      </c>
      <c r="P331" t="str">
        <f t="shared" si="21"/>
        <v/>
      </c>
      <c r="Q331">
        <f t="shared" si="23"/>
        <v>0</v>
      </c>
      <c r="R331">
        <f t="shared" si="24"/>
        <v>0</v>
      </c>
      <c r="S331" s="23">
        <f>SUMIF('Rodda Stats to 17-18'!$A$3:$A$465,'Combined Stats - Formula'!$A331,'Rodda Stats to 17-18'!S$3:S$465)</f>
        <v>0</v>
      </c>
      <c r="T331">
        <f>SUMIF('Rodda Stats to 17-18'!$A$3:$A$465,'Combined Stats - Formula'!$A331,'Rodda Stats to 17-18'!T$3:T$465)</f>
        <v>0</v>
      </c>
      <c r="U331">
        <f>SUMIF('Rodda Stats to 17-18'!$A$3:$A$465,'Combined Stats - Formula'!$A331,'Rodda Stats to 17-18'!U$3:U$465)</f>
        <v>0</v>
      </c>
      <c r="V331">
        <f>SUMIF('Rodda Stats to 17-18'!$A$3:$A$465,'Combined Stats - Formula'!$A331,'Rodda Stats to 17-18'!V$3:V$465)</f>
        <v>0</v>
      </c>
    </row>
    <row r="332" spans="1:22" x14ac:dyDescent="0.25">
      <c r="A332" s="20" t="s">
        <v>868</v>
      </c>
      <c r="B332">
        <f>SUMIF('Rodda Stats to 17-18'!$A$3:$A$465,'Combined Stats - Formula'!$A332,'Rodda Stats to 17-18'!B$3:B$465)</f>
        <v>0</v>
      </c>
      <c r="C332">
        <f>SUMIF('Rodda Stats to 17-18'!$A$3:$A$465,'Combined Stats - Formula'!$A332,'Rodda Stats to 17-18'!C$3:C$465)</f>
        <v>15</v>
      </c>
      <c r="D332">
        <f>SUMIF('Rodda Stats to 17-18'!$A$3:$A$465,'Combined Stats - Formula'!$A332,'Rodda Stats to 17-18'!D$3:D$465)</f>
        <v>13</v>
      </c>
      <c r="E332">
        <f>SUMIF('Rodda Stats to 17-18'!$A$3:$A$465,'Combined Stats - Formula'!$A332,'Rodda Stats to 17-18'!E$3:E$465)</f>
        <v>184</v>
      </c>
      <c r="F332">
        <f>SUMIF('Rodda Stats to 17-18'!$A$3:$A$465,'Combined Stats - Formula'!$A332,'Rodda Stats to 17-18'!F$3:F$465)</f>
        <v>2</v>
      </c>
      <c r="G332">
        <f>SUMIF('Rodda Stats to 17-18'!$A$3:$A$465,'Combined Stats - Formula'!$A332,'Rodda Stats to 17-18'!G$3:G$465)</f>
        <v>0</v>
      </c>
      <c r="H332">
        <f>SUMIF('Rodda Stats to 17-18'!$A$3:$A$465,'Combined Stats - Formula'!$A332,'Rodda Stats to 17-18'!H$3:H$465)</f>
        <v>0</v>
      </c>
      <c r="I332" s="23">
        <f>SUMIF('Rodda Stats to 17-18'!$A$3:$A$465,'Combined Stats - Formula'!$A332,'Rodda Stats to 17-18'!I$3:I$465)</f>
        <v>34</v>
      </c>
      <c r="J332">
        <f t="shared" si="22"/>
        <v>16.73</v>
      </c>
      <c r="K332">
        <f>SUMIF('Rodda Stats to 17-18'!$A$3:$A$465,'Combined Stats - Formula'!$A332,'Rodda Stats to 17-18'!K$3:K$465)</f>
        <v>0</v>
      </c>
      <c r="L332">
        <f>SUMIF('Rodda Stats to 17-18'!$A$3:$A$465,'Combined Stats - Formula'!$A332,'Rodda Stats to 17-18'!L$3:L$465)</f>
        <v>33</v>
      </c>
      <c r="M332">
        <f>SUMIF('Rodda Stats to 17-18'!$A$3:$A$465,'Combined Stats - Formula'!$A332,'Rodda Stats to 17-18'!M$3:M$465)</f>
        <v>694</v>
      </c>
      <c r="N332">
        <f>SUMIF('Rodda Stats to 17-18'!$A$3:$A$465,'Combined Stats - Formula'!$A332,'Rodda Stats to 17-18'!N$3:N$465)</f>
        <v>1</v>
      </c>
      <c r="O332">
        <f>SUMIF('Rodda Stats to 17-18'!$A$3:$A$465,'Combined Stats - Formula'!$A332,'Rodda Stats to 17-18'!O$3:O$465)</f>
        <v>0</v>
      </c>
      <c r="P332">
        <f t="shared" si="21"/>
        <v>21.03</v>
      </c>
      <c r="Q332">
        <f t="shared" si="23"/>
        <v>0</v>
      </c>
      <c r="R332">
        <f t="shared" si="24"/>
        <v>0</v>
      </c>
      <c r="S332" s="23">
        <f>SUMIF('Rodda Stats to 17-18'!$A$3:$A$465,'Combined Stats - Formula'!$A332,'Rodda Stats to 17-18'!S$3:S$465)</f>
        <v>0</v>
      </c>
      <c r="T332">
        <f>SUMIF('Rodda Stats to 17-18'!$A$3:$A$465,'Combined Stats - Formula'!$A332,'Rodda Stats to 17-18'!T$3:T$465)</f>
        <v>5</v>
      </c>
      <c r="U332">
        <f>SUMIF('Rodda Stats to 17-18'!$A$3:$A$465,'Combined Stats - Formula'!$A332,'Rodda Stats to 17-18'!U$3:U$465)</f>
        <v>0</v>
      </c>
      <c r="V332">
        <f>SUMIF('Rodda Stats to 17-18'!$A$3:$A$465,'Combined Stats - Formula'!$A332,'Rodda Stats to 17-18'!V$3:V$465)</f>
        <v>0</v>
      </c>
    </row>
    <row r="333" spans="1:22" x14ac:dyDescent="0.25">
      <c r="A333" s="20" t="s">
        <v>516</v>
      </c>
      <c r="B333">
        <f>SUMIF('Rodda Stats to 17-18'!$A$3:$A$465,'Combined Stats - Formula'!$A333,'Rodda Stats to 17-18'!B$3:B$465)</f>
        <v>1</v>
      </c>
      <c r="C333">
        <f>SUMIF('Rodda Stats to 17-18'!$A$3:$A$465,'Combined Stats - Formula'!$A333,'Rodda Stats to 17-18'!C$3:C$465)</f>
        <v>104</v>
      </c>
      <c r="D333">
        <f>SUMIF('Rodda Stats to 17-18'!$A$3:$A$465,'Combined Stats - Formula'!$A333,'Rodda Stats to 17-18'!D$3:D$465)</f>
        <v>98</v>
      </c>
      <c r="E333">
        <f>SUMIF('Rodda Stats to 17-18'!$A$3:$A$465,'Combined Stats - Formula'!$A333,'Rodda Stats to 17-18'!E$3:E$465)</f>
        <v>1487</v>
      </c>
      <c r="F333">
        <f>SUMIF('Rodda Stats to 17-18'!$A$3:$A$465,'Combined Stats - Formula'!$A333,'Rodda Stats to 17-18'!F$3:F$465)</f>
        <v>16</v>
      </c>
      <c r="G333">
        <f>SUMIF('Rodda Stats to 17-18'!$A$3:$A$465,'Combined Stats - Formula'!$A333,'Rodda Stats to 17-18'!G$3:G$465)</f>
        <v>3</v>
      </c>
      <c r="H333">
        <f>SUMIF('Rodda Stats to 17-18'!$A$3:$A$465,'Combined Stats - Formula'!$A333,'Rodda Stats to 17-18'!H$3:H$465)</f>
        <v>0</v>
      </c>
      <c r="I333" s="23">
        <f>SUMIF('Rodda Stats to 17-18'!$A$3:$A$465,'Combined Stats - Formula'!$A333,'Rodda Stats to 17-18'!I$3:I$465)</f>
        <v>90</v>
      </c>
      <c r="J333">
        <f t="shared" si="22"/>
        <v>18.13</v>
      </c>
      <c r="K333">
        <f>SUMIF('Rodda Stats to 17-18'!$A$3:$A$465,'Combined Stats - Formula'!$A333,'Rodda Stats to 17-18'!K$3:K$465)</f>
        <v>0</v>
      </c>
      <c r="L333">
        <f>SUMIF('Rodda Stats to 17-18'!$A$3:$A$465,'Combined Stats - Formula'!$A333,'Rodda Stats to 17-18'!L$3:L$465)</f>
        <v>1</v>
      </c>
      <c r="M333">
        <f>SUMIF('Rodda Stats to 17-18'!$A$3:$A$465,'Combined Stats - Formula'!$A333,'Rodda Stats to 17-18'!M$3:M$465)</f>
        <v>108</v>
      </c>
      <c r="N333">
        <f>SUMIF('Rodda Stats to 17-18'!$A$3:$A$465,'Combined Stats - Formula'!$A333,'Rodda Stats to 17-18'!N$3:N$465)</f>
        <v>0</v>
      </c>
      <c r="O333">
        <f>SUMIF('Rodda Stats to 17-18'!$A$3:$A$465,'Combined Stats - Formula'!$A333,'Rodda Stats to 17-18'!O$3:O$465)</f>
        <v>0</v>
      </c>
      <c r="P333">
        <f t="shared" si="21"/>
        <v>108</v>
      </c>
      <c r="Q333">
        <f t="shared" si="23"/>
        <v>0</v>
      </c>
      <c r="R333">
        <f t="shared" si="24"/>
        <v>0</v>
      </c>
      <c r="S333" s="23">
        <f>SUMIF('Rodda Stats to 17-18'!$A$3:$A$465,'Combined Stats - Formula'!$A333,'Rodda Stats to 17-18'!S$3:S$465)</f>
        <v>1</v>
      </c>
      <c r="T333">
        <f>SUMIF('Rodda Stats to 17-18'!$A$3:$A$465,'Combined Stats - Formula'!$A333,'Rodda Stats to 17-18'!T$3:T$465)</f>
        <v>71</v>
      </c>
      <c r="U333">
        <f>SUMIF('Rodda Stats to 17-18'!$A$3:$A$465,'Combined Stats - Formula'!$A333,'Rodda Stats to 17-18'!U$3:U$465)</f>
        <v>0</v>
      </c>
      <c r="V333">
        <f>SUMIF('Rodda Stats to 17-18'!$A$3:$A$465,'Combined Stats - Formula'!$A333,'Rodda Stats to 17-18'!V$3:V$465)</f>
        <v>16</v>
      </c>
    </row>
    <row r="334" spans="1:22" x14ac:dyDescent="0.25">
      <c r="A334" s="20" t="s">
        <v>869</v>
      </c>
      <c r="B334">
        <f>SUMIF('Rodda Stats to 17-18'!$A$3:$A$465,'Combined Stats - Formula'!$A334,'Rodda Stats to 17-18'!B$3:B$465)</f>
        <v>0</v>
      </c>
      <c r="C334">
        <f>SUMIF('Rodda Stats to 17-18'!$A$3:$A$465,'Combined Stats - Formula'!$A334,'Rodda Stats to 17-18'!C$3:C$465)</f>
        <v>137</v>
      </c>
      <c r="D334">
        <f>SUMIF('Rodda Stats to 17-18'!$A$3:$A$465,'Combined Stats - Formula'!$A334,'Rodda Stats to 17-18'!D$3:D$465)</f>
        <v>144</v>
      </c>
      <c r="E334">
        <f>SUMIF('Rodda Stats to 17-18'!$A$3:$A$465,'Combined Stats - Formula'!$A334,'Rodda Stats to 17-18'!E$3:E$465)</f>
        <v>2654</v>
      </c>
      <c r="F334">
        <f>SUMIF('Rodda Stats to 17-18'!$A$3:$A$465,'Combined Stats - Formula'!$A334,'Rodda Stats to 17-18'!F$3:F$465)</f>
        <v>20</v>
      </c>
      <c r="G334">
        <f>SUMIF('Rodda Stats to 17-18'!$A$3:$A$465,'Combined Stats - Formula'!$A334,'Rodda Stats to 17-18'!G$3:G$465)</f>
        <v>12</v>
      </c>
      <c r="H334">
        <f>SUMIF('Rodda Stats to 17-18'!$A$3:$A$465,'Combined Stats - Formula'!$A334,'Rodda Stats to 17-18'!H$3:H$465)</f>
        <v>2</v>
      </c>
      <c r="I334" s="23">
        <f>SUMIF('Rodda Stats to 17-18'!$A$3:$A$465,'Combined Stats - Formula'!$A334,'Rodda Stats to 17-18'!I$3:I$465)</f>
        <v>110</v>
      </c>
      <c r="J334">
        <f t="shared" si="22"/>
        <v>21.4</v>
      </c>
      <c r="K334">
        <f>SUMIF('Rodda Stats to 17-18'!$A$3:$A$465,'Combined Stats - Formula'!$A334,'Rodda Stats to 17-18'!K$3:K$465)</f>
        <v>0</v>
      </c>
      <c r="L334">
        <f>SUMIF('Rodda Stats to 17-18'!$A$3:$A$465,'Combined Stats - Formula'!$A334,'Rodda Stats to 17-18'!L$3:L$465)</f>
        <v>226</v>
      </c>
      <c r="M334">
        <f>SUMIF('Rodda Stats to 17-18'!$A$3:$A$465,'Combined Stats - Formula'!$A334,'Rodda Stats to 17-18'!M$3:M$465)</f>
        <v>3094</v>
      </c>
      <c r="N334">
        <f>SUMIF('Rodda Stats to 17-18'!$A$3:$A$465,'Combined Stats - Formula'!$A334,'Rodda Stats to 17-18'!N$3:N$465)</f>
        <v>9</v>
      </c>
      <c r="O334">
        <f>SUMIF('Rodda Stats to 17-18'!$A$3:$A$465,'Combined Stats - Formula'!$A334,'Rodda Stats to 17-18'!O$3:O$465)</f>
        <v>0</v>
      </c>
      <c r="P334">
        <f t="shared" ref="P334:P397" si="25">IFERROR(ROUND(M334/L334,2),"")</f>
        <v>13.69</v>
      </c>
      <c r="Q334">
        <f t="shared" si="23"/>
        <v>0</v>
      </c>
      <c r="R334">
        <f t="shared" si="24"/>
        <v>0</v>
      </c>
      <c r="S334" s="23">
        <f>SUMIF('Rodda Stats to 17-18'!$A$3:$A$465,'Combined Stats - Formula'!$A334,'Rodda Stats to 17-18'!S$3:S$465)</f>
        <v>0</v>
      </c>
      <c r="T334">
        <f>SUMIF('Rodda Stats to 17-18'!$A$3:$A$465,'Combined Stats - Formula'!$A334,'Rodda Stats to 17-18'!T$3:T$465)</f>
        <v>74</v>
      </c>
      <c r="U334">
        <f>SUMIF('Rodda Stats to 17-18'!$A$3:$A$465,'Combined Stats - Formula'!$A334,'Rodda Stats to 17-18'!U$3:U$465)</f>
        <v>0</v>
      </c>
      <c r="V334">
        <f>SUMIF('Rodda Stats to 17-18'!$A$3:$A$465,'Combined Stats - Formula'!$A334,'Rodda Stats to 17-18'!V$3:V$465)</f>
        <v>0</v>
      </c>
    </row>
    <row r="335" spans="1:22" x14ac:dyDescent="0.25">
      <c r="A335" s="20" t="s">
        <v>870</v>
      </c>
      <c r="B335">
        <f>SUMIF('Rodda Stats to 17-18'!$A$3:$A$465,'Combined Stats - Formula'!$A335,'Rodda Stats to 17-18'!B$3:B$465)</f>
        <v>0</v>
      </c>
      <c r="C335">
        <f>SUMIF('Rodda Stats to 17-18'!$A$3:$A$465,'Combined Stats - Formula'!$A335,'Rodda Stats to 17-18'!C$3:C$465)</f>
        <v>11</v>
      </c>
      <c r="D335">
        <f>SUMIF('Rodda Stats to 17-18'!$A$3:$A$465,'Combined Stats - Formula'!$A335,'Rodda Stats to 17-18'!D$3:D$465)</f>
        <v>12</v>
      </c>
      <c r="E335">
        <f>SUMIF('Rodda Stats to 17-18'!$A$3:$A$465,'Combined Stats - Formula'!$A335,'Rodda Stats to 17-18'!E$3:E$465)</f>
        <v>219</v>
      </c>
      <c r="F335">
        <f>SUMIF('Rodda Stats to 17-18'!$A$3:$A$465,'Combined Stats - Formula'!$A335,'Rodda Stats to 17-18'!F$3:F$465)</f>
        <v>1</v>
      </c>
      <c r="G335">
        <f>SUMIF('Rodda Stats to 17-18'!$A$3:$A$465,'Combined Stats - Formula'!$A335,'Rodda Stats to 17-18'!G$3:G$465)</f>
        <v>1</v>
      </c>
      <c r="H335">
        <f>SUMIF('Rodda Stats to 17-18'!$A$3:$A$465,'Combined Stats - Formula'!$A335,'Rodda Stats to 17-18'!H$3:H$465)</f>
        <v>0</v>
      </c>
      <c r="I335" s="23">
        <f>SUMIF('Rodda Stats to 17-18'!$A$3:$A$465,'Combined Stats - Formula'!$A335,'Rodda Stats to 17-18'!I$3:I$465)</f>
        <v>52</v>
      </c>
      <c r="J335">
        <f t="shared" si="22"/>
        <v>19.91</v>
      </c>
      <c r="K335">
        <f>SUMIF('Rodda Stats to 17-18'!$A$3:$A$465,'Combined Stats - Formula'!$A335,'Rodda Stats to 17-18'!K$3:K$465)</f>
        <v>0</v>
      </c>
      <c r="L335">
        <f>SUMIF('Rodda Stats to 17-18'!$A$3:$A$465,'Combined Stats - Formula'!$A335,'Rodda Stats to 17-18'!L$3:L$465)</f>
        <v>3</v>
      </c>
      <c r="M335">
        <f>SUMIF('Rodda Stats to 17-18'!$A$3:$A$465,'Combined Stats - Formula'!$A335,'Rodda Stats to 17-18'!M$3:M$465)</f>
        <v>41</v>
      </c>
      <c r="N335">
        <f>SUMIF('Rodda Stats to 17-18'!$A$3:$A$465,'Combined Stats - Formula'!$A335,'Rodda Stats to 17-18'!N$3:N$465)</f>
        <v>0</v>
      </c>
      <c r="O335">
        <f>SUMIF('Rodda Stats to 17-18'!$A$3:$A$465,'Combined Stats - Formula'!$A335,'Rodda Stats to 17-18'!O$3:O$465)</f>
        <v>0</v>
      </c>
      <c r="P335">
        <f t="shared" si="25"/>
        <v>13.67</v>
      </c>
      <c r="Q335">
        <f t="shared" si="23"/>
        <v>0</v>
      </c>
      <c r="R335">
        <f t="shared" si="24"/>
        <v>0</v>
      </c>
      <c r="S335" s="23">
        <f>SUMIF('Rodda Stats to 17-18'!$A$3:$A$465,'Combined Stats - Formula'!$A335,'Rodda Stats to 17-18'!S$3:S$465)</f>
        <v>0</v>
      </c>
      <c r="T335">
        <f>SUMIF('Rodda Stats to 17-18'!$A$3:$A$465,'Combined Stats - Formula'!$A335,'Rodda Stats to 17-18'!T$3:T$465)</f>
        <v>5</v>
      </c>
      <c r="U335">
        <f>SUMIF('Rodda Stats to 17-18'!$A$3:$A$465,'Combined Stats - Formula'!$A335,'Rodda Stats to 17-18'!U$3:U$465)</f>
        <v>0</v>
      </c>
      <c r="V335">
        <f>SUMIF('Rodda Stats to 17-18'!$A$3:$A$465,'Combined Stats - Formula'!$A335,'Rodda Stats to 17-18'!V$3:V$465)</f>
        <v>0</v>
      </c>
    </row>
    <row r="336" spans="1:22" x14ac:dyDescent="0.25">
      <c r="A336" s="20" t="s">
        <v>871</v>
      </c>
      <c r="B336">
        <f>SUMIF('Rodda Stats to 17-18'!$A$3:$A$465,'Combined Stats - Formula'!$A336,'Rodda Stats to 17-18'!B$3:B$465)</f>
        <v>0</v>
      </c>
      <c r="C336">
        <f>SUMIF('Rodda Stats to 17-18'!$A$3:$A$465,'Combined Stats - Formula'!$A336,'Rodda Stats to 17-18'!C$3:C$465)</f>
        <v>4</v>
      </c>
      <c r="D336">
        <f>SUMIF('Rodda Stats to 17-18'!$A$3:$A$465,'Combined Stats - Formula'!$A336,'Rodda Stats to 17-18'!D$3:D$465)</f>
        <v>4</v>
      </c>
      <c r="E336">
        <f>SUMIF('Rodda Stats to 17-18'!$A$3:$A$465,'Combined Stats - Formula'!$A336,'Rodda Stats to 17-18'!E$3:E$465)</f>
        <v>34</v>
      </c>
      <c r="F336">
        <f>SUMIF('Rodda Stats to 17-18'!$A$3:$A$465,'Combined Stats - Formula'!$A336,'Rodda Stats to 17-18'!F$3:F$465)</f>
        <v>0</v>
      </c>
      <c r="G336">
        <f>SUMIF('Rodda Stats to 17-18'!$A$3:$A$465,'Combined Stats - Formula'!$A336,'Rodda Stats to 17-18'!G$3:G$465)</f>
        <v>0</v>
      </c>
      <c r="H336">
        <f>SUMIF('Rodda Stats to 17-18'!$A$3:$A$465,'Combined Stats - Formula'!$A336,'Rodda Stats to 17-18'!H$3:H$465)</f>
        <v>0</v>
      </c>
      <c r="I336" s="23">
        <f>SUMIF('Rodda Stats to 17-18'!$A$3:$A$465,'Combined Stats - Formula'!$A336,'Rodda Stats to 17-18'!I$3:I$465)</f>
        <v>12</v>
      </c>
      <c r="J336">
        <f t="shared" si="22"/>
        <v>8.5</v>
      </c>
      <c r="K336">
        <f>SUMIF('Rodda Stats to 17-18'!$A$3:$A$465,'Combined Stats - Formula'!$A336,'Rodda Stats to 17-18'!K$3:K$465)</f>
        <v>0</v>
      </c>
      <c r="L336">
        <f>SUMIF('Rodda Stats to 17-18'!$A$3:$A$465,'Combined Stats - Formula'!$A336,'Rodda Stats to 17-18'!L$3:L$465)</f>
        <v>3</v>
      </c>
      <c r="M336">
        <f>SUMIF('Rodda Stats to 17-18'!$A$3:$A$465,'Combined Stats - Formula'!$A336,'Rodda Stats to 17-18'!M$3:M$465)</f>
        <v>22</v>
      </c>
      <c r="N336">
        <f>SUMIF('Rodda Stats to 17-18'!$A$3:$A$465,'Combined Stats - Formula'!$A336,'Rodda Stats to 17-18'!N$3:N$465)</f>
        <v>0</v>
      </c>
      <c r="O336">
        <f>SUMIF('Rodda Stats to 17-18'!$A$3:$A$465,'Combined Stats - Formula'!$A336,'Rodda Stats to 17-18'!O$3:O$465)</f>
        <v>0</v>
      </c>
      <c r="P336">
        <f t="shared" si="25"/>
        <v>7.33</v>
      </c>
      <c r="Q336">
        <f t="shared" si="23"/>
        <v>0</v>
      </c>
      <c r="R336">
        <f t="shared" si="24"/>
        <v>0</v>
      </c>
      <c r="S336" s="23">
        <f>SUMIF('Rodda Stats to 17-18'!$A$3:$A$465,'Combined Stats - Formula'!$A336,'Rodda Stats to 17-18'!S$3:S$465)</f>
        <v>0</v>
      </c>
      <c r="T336">
        <f>SUMIF('Rodda Stats to 17-18'!$A$3:$A$465,'Combined Stats - Formula'!$A336,'Rodda Stats to 17-18'!T$3:T$465)</f>
        <v>1</v>
      </c>
      <c r="U336">
        <f>SUMIF('Rodda Stats to 17-18'!$A$3:$A$465,'Combined Stats - Formula'!$A336,'Rodda Stats to 17-18'!U$3:U$465)</f>
        <v>0</v>
      </c>
      <c r="V336">
        <f>SUMIF('Rodda Stats to 17-18'!$A$3:$A$465,'Combined Stats - Formula'!$A336,'Rodda Stats to 17-18'!V$3:V$465)</f>
        <v>0</v>
      </c>
    </row>
    <row r="337" spans="1:22" x14ac:dyDescent="0.25">
      <c r="A337" s="20" t="s">
        <v>872</v>
      </c>
      <c r="B337">
        <f>SUMIF('Rodda Stats to 17-18'!$A$3:$A$465,'Combined Stats - Formula'!$A337,'Rodda Stats to 17-18'!B$3:B$465)</f>
        <v>1</v>
      </c>
      <c r="C337">
        <f>SUMIF('Rodda Stats to 17-18'!$A$3:$A$465,'Combined Stats - Formula'!$A337,'Rodda Stats to 17-18'!C$3:C$465)</f>
        <v>124</v>
      </c>
      <c r="D337">
        <f>SUMIF('Rodda Stats to 17-18'!$A$3:$A$465,'Combined Stats - Formula'!$A337,'Rodda Stats to 17-18'!D$3:D$465)</f>
        <v>125</v>
      </c>
      <c r="E337">
        <f>SUMIF('Rodda Stats to 17-18'!$A$3:$A$465,'Combined Stats - Formula'!$A337,'Rodda Stats to 17-18'!E$3:E$465)</f>
        <v>4616</v>
      </c>
      <c r="F337">
        <f>SUMIF('Rodda Stats to 17-18'!$A$3:$A$465,'Combined Stats - Formula'!$A337,'Rodda Stats to 17-18'!F$3:F$465)</f>
        <v>18</v>
      </c>
      <c r="G337">
        <f>SUMIF('Rodda Stats to 17-18'!$A$3:$A$465,'Combined Stats - Formula'!$A337,'Rodda Stats to 17-18'!G$3:G$465)</f>
        <v>26</v>
      </c>
      <c r="H337">
        <f>SUMIF('Rodda Stats to 17-18'!$A$3:$A$465,'Combined Stats - Formula'!$A337,'Rodda Stats to 17-18'!H$3:H$465)</f>
        <v>9</v>
      </c>
      <c r="I337" s="23">
        <f>SUMIF('Rodda Stats to 17-18'!$A$3:$A$465,'Combined Stats - Formula'!$A337,'Rodda Stats to 17-18'!I$3:I$465)</f>
        <v>233.1</v>
      </c>
      <c r="J337">
        <f t="shared" si="22"/>
        <v>43.14</v>
      </c>
      <c r="K337">
        <f>SUMIF('Rodda Stats to 17-18'!$A$3:$A$465,'Combined Stats - Formula'!$A337,'Rodda Stats to 17-18'!K$3:K$465)</f>
        <v>0</v>
      </c>
      <c r="L337">
        <f>SUMIF('Rodda Stats to 17-18'!$A$3:$A$465,'Combined Stats - Formula'!$A337,'Rodda Stats to 17-18'!L$3:L$465)</f>
        <v>1</v>
      </c>
      <c r="M337">
        <f>SUMIF('Rodda Stats to 17-18'!$A$3:$A$465,'Combined Stats - Formula'!$A337,'Rodda Stats to 17-18'!M$3:M$465)</f>
        <v>14</v>
      </c>
      <c r="N337">
        <f>SUMIF('Rodda Stats to 17-18'!$A$3:$A$465,'Combined Stats - Formula'!$A337,'Rodda Stats to 17-18'!N$3:N$465)</f>
        <v>0</v>
      </c>
      <c r="O337">
        <f>SUMIF('Rodda Stats to 17-18'!$A$3:$A$465,'Combined Stats - Formula'!$A337,'Rodda Stats to 17-18'!O$3:O$465)</f>
        <v>0</v>
      </c>
      <c r="P337">
        <f t="shared" si="25"/>
        <v>14</v>
      </c>
      <c r="Q337">
        <f t="shared" si="23"/>
        <v>0</v>
      </c>
      <c r="R337">
        <f t="shared" si="24"/>
        <v>0</v>
      </c>
      <c r="S337" s="23">
        <f>SUMIF('Rodda Stats to 17-18'!$A$3:$A$465,'Combined Stats - Formula'!$A337,'Rodda Stats to 17-18'!S$3:S$465)</f>
        <v>1</v>
      </c>
      <c r="T337">
        <f>SUMIF('Rodda Stats to 17-18'!$A$3:$A$465,'Combined Stats - Formula'!$A337,'Rodda Stats to 17-18'!T$3:T$465)</f>
        <v>83</v>
      </c>
      <c r="U337">
        <f>SUMIF('Rodda Stats to 17-18'!$A$3:$A$465,'Combined Stats - Formula'!$A337,'Rodda Stats to 17-18'!U$3:U$465)</f>
        <v>0</v>
      </c>
      <c r="V337">
        <f>SUMIF('Rodda Stats to 17-18'!$A$3:$A$465,'Combined Stats - Formula'!$A337,'Rodda Stats to 17-18'!V$3:V$465)</f>
        <v>10</v>
      </c>
    </row>
    <row r="338" spans="1:22" x14ac:dyDescent="0.25">
      <c r="A338" s="20" t="s">
        <v>873</v>
      </c>
      <c r="B338">
        <f>SUMIF('Rodda Stats to 17-18'!$A$3:$A$465,'Combined Stats - Formula'!$A338,'Rodda Stats to 17-18'!B$3:B$465)</f>
        <v>0</v>
      </c>
      <c r="C338">
        <f>SUMIF('Rodda Stats to 17-18'!$A$3:$A$465,'Combined Stats - Formula'!$A338,'Rodda Stats to 17-18'!C$3:C$465)</f>
        <v>16</v>
      </c>
      <c r="D338">
        <f>SUMIF('Rodda Stats to 17-18'!$A$3:$A$465,'Combined Stats - Formula'!$A338,'Rodda Stats to 17-18'!D$3:D$465)</f>
        <v>16</v>
      </c>
      <c r="E338">
        <f>SUMIF('Rodda Stats to 17-18'!$A$3:$A$465,'Combined Stats - Formula'!$A338,'Rodda Stats to 17-18'!E$3:E$465)</f>
        <v>91</v>
      </c>
      <c r="F338">
        <f>SUMIF('Rodda Stats to 17-18'!$A$3:$A$465,'Combined Stats - Formula'!$A338,'Rodda Stats to 17-18'!F$3:F$465)</f>
        <v>8</v>
      </c>
      <c r="G338">
        <f>SUMIF('Rodda Stats to 17-18'!$A$3:$A$465,'Combined Stats - Formula'!$A338,'Rodda Stats to 17-18'!G$3:G$465)</f>
        <v>0</v>
      </c>
      <c r="H338">
        <f>SUMIF('Rodda Stats to 17-18'!$A$3:$A$465,'Combined Stats - Formula'!$A338,'Rodda Stats to 17-18'!H$3:H$465)</f>
        <v>0</v>
      </c>
      <c r="I338" s="23">
        <f>SUMIF('Rodda Stats to 17-18'!$A$3:$A$465,'Combined Stats - Formula'!$A338,'Rodda Stats to 17-18'!I$3:I$465)</f>
        <v>23.1</v>
      </c>
      <c r="J338">
        <f t="shared" si="22"/>
        <v>11.38</v>
      </c>
      <c r="K338">
        <f>SUMIF('Rodda Stats to 17-18'!$A$3:$A$465,'Combined Stats - Formula'!$A338,'Rodda Stats to 17-18'!K$3:K$465)</f>
        <v>0</v>
      </c>
      <c r="L338">
        <f>SUMIF('Rodda Stats to 17-18'!$A$3:$A$465,'Combined Stats - Formula'!$A338,'Rodda Stats to 17-18'!L$3:L$465)</f>
        <v>24</v>
      </c>
      <c r="M338">
        <f>SUMIF('Rodda Stats to 17-18'!$A$3:$A$465,'Combined Stats - Formula'!$A338,'Rodda Stats to 17-18'!M$3:M$465)</f>
        <v>763</v>
      </c>
      <c r="N338">
        <f>SUMIF('Rodda Stats to 17-18'!$A$3:$A$465,'Combined Stats - Formula'!$A338,'Rodda Stats to 17-18'!N$3:N$465)</f>
        <v>0</v>
      </c>
      <c r="O338">
        <f>SUMIF('Rodda Stats to 17-18'!$A$3:$A$465,'Combined Stats - Formula'!$A338,'Rodda Stats to 17-18'!O$3:O$465)</f>
        <v>0</v>
      </c>
      <c r="P338">
        <f t="shared" si="25"/>
        <v>31.79</v>
      </c>
      <c r="Q338">
        <f t="shared" si="23"/>
        <v>0</v>
      </c>
      <c r="R338">
        <f t="shared" si="24"/>
        <v>0</v>
      </c>
      <c r="S338" s="23">
        <f>SUMIF('Rodda Stats to 17-18'!$A$3:$A$465,'Combined Stats - Formula'!$A338,'Rodda Stats to 17-18'!S$3:S$465)</f>
        <v>0</v>
      </c>
      <c r="T338">
        <f>SUMIF('Rodda Stats to 17-18'!$A$3:$A$465,'Combined Stats - Formula'!$A338,'Rodda Stats to 17-18'!T$3:T$465)</f>
        <v>4</v>
      </c>
      <c r="U338">
        <f>SUMIF('Rodda Stats to 17-18'!$A$3:$A$465,'Combined Stats - Formula'!$A338,'Rodda Stats to 17-18'!U$3:U$465)</f>
        <v>0</v>
      </c>
      <c r="V338">
        <f>SUMIF('Rodda Stats to 17-18'!$A$3:$A$465,'Combined Stats - Formula'!$A338,'Rodda Stats to 17-18'!V$3:V$465)</f>
        <v>0</v>
      </c>
    </row>
    <row r="339" spans="1:22" x14ac:dyDescent="0.25">
      <c r="A339" s="20" t="s">
        <v>874</v>
      </c>
      <c r="B339">
        <f>SUMIF('Rodda Stats to 17-18'!$A$3:$A$465,'Combined Stats - Formula'!$A339,'Rodda Stats to 17-18'!B$3:B$465)</f>
        <v>0</v>
      </c>
      <c r="C339">
        <f>SUMIF('Rodda Stats to 17-18'!$A$3:$A$465,'Combined Stats - Formula'!$A339,'Rodda Stats to 17-18'!C$3:C$465)</f>
        <v>1</v>
      </c>
      <c r="D339">
        <f>SUMIF('Rodda Stats to 17-18'!$A$3:$A$465,'Combined Stats - Formula'!$A339,'Rodda Stats to 17-18'!D$3:D$465)</f>
        <v>1</v>
      </c>
      <c r="E339">
        <f>SUMIF('Rodda Stats to 17-18'!$A$3:$A$465,'Combined Stats - Formula'!$A339,'Rodda Stats to 17-18'!E$3:E$465)</f>
        <v>5</v>
      </c>
      <c r="F339">
        <f>SUMIF('Rodda Stats to 17-18'!$A$3:$A$465,'Combined Stats - Formula'!$A339,'Rodda Stats to 17-18'!F$3:F$465)</f>
        <v>0</v>
      </c>
      <c r="G339">
        <f>SUMIF('Rodda Stats to 17-18'!$A$3:$A$465,'Combined Stats - Formula'!$A339,'Rodda Stats to 17-18'!G$3:G$465)</f>
        <v>0</v>
      </c>
      <c r="H339">
        <f>SUMIF('Rodda Stats to 17-18'!$A$3:$A$465,'Combined Stats - Formula'!$A339,'Rodda Stats to 17-18'!H$3:H$465)</f>
        <v>0</v>
      </c>
      <c r="I339" s="23">
        <f>SUMIF('Rodda Stats to 17-18'!$A$3:$A$465,'Combined Stats - Formula'!$A339,'Rodda Stats to 17-18'!I$3:I$465)</f>
        <v>5</v>
      </c>
      <c r="J339">
        <f t="shared" si="22"/>
        <v>5</v>
      </c>
      <c r="K339">
        <f>SUMIF('Rodda Stats to 17-18'!$A$3:$A$465,'Combined Stats - Formula'!$A339,'Rodda Stats to 17-18'!K$3:K$465)</f>
        <v>0</v>
      </c>
      <c r="L339">
        <f>SUMIF('Rodda Stats to 17-18'!$A$3:$A$465,'Combined Stats - Formula'!$A339,'Rodda Stats to 17-18'!L$3:L$465)</f>
        <v>0</v>
      </c>
      <c r="M339">
        <f>SUMIF('Rodda Stats to 17-18'!$A$3:$A$465,'Combined Stats - Formula'!$A339,'Rodda Stats to 17-18'!M$3:M$465)</f>
        <v>0</v>
      </c>
      <c r="N339">
        <f>SUMIF('Rodda Stats to 17-18'!$A$3:$A$465,'Combined Stats - Formula'!$A339,'Rodda Stats to 17-18'!N$3:N$465)</f>
        <v>0</v>
      </c>
      <c r="O339">
        <f>SUMIF('Rodda Stats to 17-18'!$A$3:$A$465,'Combined Stats - Formula'!$A339,'Rodda Stats to 17-18'!O$3:O$465)</f>
        <v>0</v>
      </c>
      <c r="P339" t="str">
        <f t="shared" si="25"/>
        <v/>
      </c>
      <c r="Q339">
        <f t="shared" si="23"/>
        <v>0</v>
      </c>
      <c r="R339">
        <f t="shared" si="24"/>
        <v>0</v>
      </c>
      <c r="S339" s="23">
        <f>SUMIF('Rodda Stats to 17-18'!$A$3:$A$465,'Combined Stats - Formula'!$A339,'Rodda Stats to 17-18'!S$3:S$465)</f>
        <v>0</v>
      </c>
      <c r="T339">
        <f>SUMIF('Rodda Stats to 17-18'!$A$3:$A$465,'Combined Stats - Formula'!$A339,'Rodda Stats to 17-18'!T$3:T$465)</f>
        <v>0</v>
      </c>
      <c r="U339">
        <f>SUMIF('Rodda Stats to 17-18'!$A$3:$A$465,'Combined Stats - Formula'!$A339,'Rodda Stats to 17-18'!U$3:U$465)</f>
        <v>0</v>
      </c>
      <c r="V339">
        <f>SUMIF('Rodda Stats to 17-18'!$A$3:$A$465,'Combined Stats - Formula'!$A339,'Rodda Stats to 17-18'!V$3:V$465)</f>
        <v>0</v>
      </c>
    </row>
    <row r="340" spans="1:22" x14ac:dyDescent="0.25">
      <c r="A340" s="20" t="s">
        <v>491</v>
      </c>
      <c r="B340">
        <f>SUMIF('Rodda Stats to 17-18'!$A$3:$A$465,'Combined Stats - Formula'!$A340,'Rodda Stats to 17-18'!B$3:B$465)</f>
        <v>1</v>
      </c>
      <c r="C340">
        <f>SUMIF('Rodda Stats to 17-18'!$A$3:$A$465,'Combined Stats - Formula'!$A340,'Rodda Stats to 17-18'!C$3:C$465)</f>
        <v>18</v>
      </c>
      <c r="D340">
        <f>SUMIF('Rodda Stats to 17-18'!$A$3:$A$465,'Combined Stats - Formula'!$A340,'Rodda Stats to 17-18'!D$3:D$465)</f>
        <v>20</v>
      </c>
      <c r="E340">
        <f>SUMIF('Rodda Stats to 17-18'!$A$3:$A$465,'Combined Stats - Formula'!$A340,'Rodda Stats to 17-18'!E$3:E$465)</f>
        <v>252</v>
      </c>
      <c r="F340">
        <f>SUMIF('Rodda Stats to 17-18'!$A$3:$A$465,'Combined Stats - Formula'!$A340,'Rodda Stats to 17-18'!F$3:F$465)</f>
        <v>1</v>
      </c>
      <c r="G340">
        <f>SUMIF('Rodda Stats to 17-18'!$A$3:$A$465,'Combined Stats - Formula'!$A340,'Rodda Stats to 17-18'!G$3:G$465)</f>
        <v>0</v>
      </c>
      <c r="H340">
        <f>SUMIF('Rodda Stats to 17-18'!$A$3:$A$465,'Combined Stats - Formula'!$A340,'Rodda Stats to 17-18'!H$3:H$465)</f>
        <v>0</v>
      </c>
      <c r="I340" s="23">
        <f>SUMIF('Rodda Stats to 17-18'!$A$3:$A$465,'Combined Stats - Formula'!$A340,'Rodda Stats to 17-18'!I$3:I$465)</f>
        <v>54</v>
      </c>
      <c r="J340">
        <f t="shared" si="22"/>
        <v>13.26</v>
      </c>
      <c r="K340">
        <f>SUMIF('Rodda Stats to 17-18'!$A$3:$A$465,'Combined Stats - Formula'!$A340,'Rodda Stats to 17-18'!K$3:K$465)</f>
        <v>0</v>
      </c>
      <c r="L340">
        <f>SUMIF('Rodda Stats to 17-18'!$A$3:$A$465,'Combined Stats - Formula'!$A340,'Rodda Stats to 17-18'!L$3:L$465)</f>
        <v>0</v>
      </c>
      <c r="M340">
        <f>SUMIF('Rodda Stats to 17-18'!$A$3:$A$465,'Combined Stats - Formula'!$A340,'Rodda Stats to 17-18'!M$3:M$465)</f>
        <v>35</v>
      </c>
      <c r="N340">
        <f>SUMIF('Rodda Stats to 17-18'!$A$3:$A$465,'Combined Stats - Formula'!$A340,'Rodda Stats to 17-18'!N$3:N$465)</f>
        <v>0</v>
      </c>
      <c r="O340">
        <f>SUMIF('Rodda Stats to 17-18'!$A$3:$A$465,'Combined Stats - Formula'!$A340,'Rodda Stats to 17-18'!O$3:O$465)</f>
        <v>0</v>
      </c>
      <c r="P340" t="str">
        <f t="shared" si="25"/>
        <v/>
      </c>
      <c r="Q340">
        <f t="shared" si="23"/>
        <v>0</v>
      </c>
      <c r="R340">
        <f t="shared" si="24"/>
        <v>0</v>
      </c>
      <c r="S340" s="23">
        <f>SUMIF('Rodda Stats to 17-18'!$A$3:$A$465,'Combined Stats - Formula'!$A340,'Rodda Stats to 17-18'!S$3:S$465)</f>
        <v>0</v>
      </c>
      <c r="T340">
        <f>SUMIF('Rodda Stats to 17-18'!$A$3:$A$465,'Combined Stats - Formula'!$A340,'Rodda Stats to 17-18'!T$3:T$465)</f>
        <v>8</v>
      </c>
      <c r="U340">
        <f>SUMIF('Rodda Stats to 17-18'!$A$3:$A$465,'Combined Stats - Formula'!$A340,'Rodda Stats to 17-18'!U$3:U$465)</f>
        <v>0</v>
      </c>
      <c r="V340">
        <f>SUMIF('Rodda Stats to 17-18'!$A$3:$A$465,'Combined Stats - Formula'!$A340,'Rodda Stats to 17-18'!V$3:V$465)</f>
        <v>0</v>
      </c>
    </row>
    <row r="341" spans="1:22" x14ac:dyDescent="0.25">
      <c r="A341" s="20" t="s">
        <v>875</v>
      </c>
      <c r="B341">
        <f>SUMIF('Rodda Stats to 17-18'!$A$3:$A$465,'Combined Stats - Formula'!$A341,'Rodda Stats to 17-18'!B$3:B$465)</f>
        <v>0</v>
      </c>
      <c r="C341">
        <f>SUMIF('Rodda Stats to 17-18'!$A$3:$A$465,'Combined Stats - Formula'!$A341,'Rodda Stats to 17-18'!C$3:C$465)</f>
        <v>3</v>
      </c>
      <c r="D341">
        <f>SUMIF('Rodda Stats to 17-18'!$A$3:$A$465,'Combined Stats - Formula'!$A341,'Rodda Stats to 17-18'!D$3:D$465)</f>
        <v>2</v>
      </c>
      <c r="E341">
        <f>SUMIF('Rodda Stats to 17-18'!$A$3:$A$465,'Combined Stats - Formula'!$A341,'Rodda Stats to 17-18'!E$3:E$465)</f>
        <v>6</v>
      </c>
      <c r="F341">
        <f>SUMIF('Rodda Stats to 17-18'!$A$3:$A$465,'Combined Stats - Formula'!$A341,'Rodda Stats to 17-18'!F$3:F$465)</f>
        <v>1</v>
      </c>
      <c r="G341">
        <f>SUMIF('Rodda Stats to 17-18'!$A$3:$A$465,'Combined Stats - Formula'!$A341,'Rodda Stats to 17-18'!G$3:G$465)</f>
        <v>0</v>
      </c>
      <c r="H341">
        <f>SUMIF('Rodda Stats to 17-18'!$A$3:$A$465,'Combined Stats - Formula'!$A341,'Rodda Stats to 17-18'!H$3:H$465)</f>
        <v>0</v>
      </c>
      <c r="I341" s="23">
        <f>SUMIF('Rodda Stats to 17-18'!$A$3:$A$465,'Combined Stats - Formula'!$A341,'Rodda Stats to 17-18'!I$3:I$465)</f>
        <v>6.1</v>
      </c>
      <c r="J341">
        <f t="shared" si="22"/>
        <v>6</v>
      </c>
      <c r="K341">
        <f>SUMIF('Rodda Stats to 17-18'!$A$3:$A$465,'Combined Stats - Formula'!$A341,'Rodda Stats to 17-18'!K$3:K$465)</f>
        <v>0</v>
      </c>
      <c r="L341">
        <f>SUMIF('Rodda Stats to 17-18'!$A$3:$A$465,'Combined Stats - Formula'!$A341,'Rodda Stats to 17-18'!L$3:L$465)</f>
        <v>0</v>
      </c>
      <c r="M341">
        <f>SUMIF('Rodda Stats to 17-18'!$A$3:$A$465,'Combined Stats - Formula'!$A341,'Rodda Stats to 17-18'!M$3:M$465)</f>
        <v>13</v>
      </c>
      <c r="N341">
        <f>SUMIF('Rodda Stats to 17-18'!$A$3:$A$465,'Combined Stats - Formula'!$A341,'Rodda Stats to 17-18'!N$3:N$465)</f>
        <v>0</v>
      </c>
      <c r="O341">
        <f>SUMIF('Rodda Stats to 17-18'!$A$3:$A$465,'Combined Stats - Formula'!$A341,'Rodda Stats to 17-18'!O$3:O$465)</f>
        <v>0</v>
      </c>
      <c r="P341" t="str">
        <f t="shared" si="25"/>
        <v/>
      </c>
      <c r="Q341">
        <f t="shared" si="23"/>
        <v>0</v>
      </c>
      <c r="R341">
        <f t="shared" si="24"/>
        <v>0</v>
      </c>
      <c r="S341" s="23">
        <f>SUMIF('Rodda Stats to 17-18'!$A$3:$A$465,'Combined Stats - Formula'!$A341,'Rodda Stats to 17-18'!S$3:S$465)</f>
        <v>0</v>
      </c>
      <c r="T341">
        <f>SUMIF('Rodda Stats to 17-18'!$A$3:$A$465,'Combined Stats - Formula'!$A341,'Rodda Stats to 17-18'!T$3:T$465)</f>
        <v>1</v>
      </c>
      <c r="U341">
        <f>SUMIF('Rodda Stats to 17-18'!$A$3:$A$465,'Combined Stats - Formula'!$A341,'Rodda Stats to 17-18'!U$3:U$465)</f>
        <v>0</v>
      </c>
      <c r="V341">
        <f>SUMIF('Rodda Stats to 17-18'!$A$3:$A$465,'Combined Stats - Formula'!$A341,'Rodda Stats to 17-18'!V$3:V$465)</f>
        <v>0</v>
      </c>
    </row>
    <row r="342" spans="1:22" x14ac:dyDescent="0.25">
      <c r="A342" s="20" t="s">
        <v>876</v>
      </c>
      <c r="B342">
        <f>SUMIF('Rodda Stats to 17-18'!$A$3:$A$465,'Combined Stats - Formula'!$A342,'Rodda Stats to 17-18'!B$3:B$465)</f>
        <v>0</v>
      </c>
      <c r="C342">
        <f>SUMIF('Rodda Stats to 17-18'!$A$3:$A$465,'Combined Stats - Formula'!$A342,'Rodda Stats to 17-18'!C$3:C$465)</f>
        <v>8</v>
      </c>
      <c r="D342">
        <f>SUMIF('Rodda Stats to 17-18'!$A$3:$A$465,'Combined Stats - Formula'!$A342,'Rodda Stats to 17-18'!D$3:D$465)</f>
        <v>8</v>
      </c>
      <c r="E342">
        <f>SUMIF('Rodda Stats to 17-18'!$A$3:$A$465,'Combined Stats - Formula'!$A342,'Rodda Stats to 17-18'!E$3:E$465)</f>
        <v>91</v>
      </c>
      <c r="F342">
        <f>SUMIF('Rodda Stats to 17-18'!$A$3:$A$465,'Combined Stats - Formula'!$A342,'Rodda Stats to 17-18'!F$3:F$465)</f>
        <v>1</v>
      </c>
      <c r="G342">
        <f>SUMIF('Rodda Stats to 17-18'!$A$3:$A$465,'Combined Stats - Formula'!$A342,'Rodda Stats to 17-18'!G$3:G$465)</f>
        <v>0</v>
      </c>
      <c r="H342">
        <f>SUMIF('Rodda Stats to 17-18'!$A$3:$A$465,'Combined Stats - Formula'!$A342,'Rodda Stats to 17-18'!H$3:H$465)</f>
        <v>0</v>
      </c>
      <c r="I342" s="23">
        <f>SUMIF('Rodda Stats to 17-18'!$A$3:$A$465,'Combined Stats - Formula'!$A342,'Rodda Stats to 17-18'!I$3:I$465)</f>
        <v>42</v>
      </c>
      <c r="J342">
        <f t="shared" si="22"/>
        <v>13</v>
      </c>
      <c r="K342">
        <f>SUMIF('Rodda Stats to 17-18'!$A$3:$A$465,'Combined Stats - Formula'!$A342,'Rodda Stats to 17-18'!K$3:K$465)</f>
        <v>0</v>
      </c>
      <c r="L342">
        <f>SUMIF('Rodda Stats to 17-18'!$A$3:$A$465,'Combined Stats - Formula'!$A342,'Rodda Stats to 17-18'!L$3:L$465)</f>
        <v>14</v>
      </c>
      <c r="M342">
        <f>SUMIF('Rodda Stats to 17-18'!$A$3:$A$465,'Combined Stats - Formula'!$A342,'Rodda Stats to 17-18'!M$3:M$465)</f>
        <v>154</v>
      </c>
      <c r="N342">
        <f>SUMIF('Rodda Stats to 17-18'!$A$3:$A$465,'Combined Stats - Formula'!$A342,'Rodda Stats to 17-18'!N$3:N$465)</f>
        <v>1</v>
      </c>
      <c r="O342">
        <f>SUMIF('Rodda Stats to 17-18'!$A$3:$A$465,'Combined Stats - Formula'!$A342,'Rodda Stats to 17-18'!O$3:O$465)</f>
        <v>0</v>
      </c>
      <c r="P342">
        <f t="shared" si="25"/>
        <v>11</v>
      </c>
      <c r="Q342">
        <f t="shared" si="23"/>
        <v>0</v>
      </c>
      <c r="R342">
        <f t="shared" si="24"/>
        <v>0</v>
      </c>
      <c r="S342" s="23">
        <f>SUMIF('Rodda Stats to 17-18'!$A$3:$A$465,'Combined Stats - Formula'!$A342,'Rodda Stats to 17-18'!S$3:S$465)</f>
        <v>0</v>
      </c>
      <c r="T342">
        <f>SUMIF('Rodda Stats to 17-18'!$A$3:$A$465,'Combined Stats - Formula'!$A342,'Rodda Stats to 17-18'!T$3:T$465)</f>
        <v>2</v>
      </c>
      <c r="U342">
        <f>SUMIF('Rodda Stats to 17-18'!$A$3:$A$465,'Combined Stats - Formula'!$A342,'Rodda Stats to 17-18'!U$3:U$465)</f>
        <v>0</v>
      </c>
      <c r="V342">
        <f>SUMIF('Rodda Stats to 17-18'!$A$3:$A$465,'Combined Stats - Formula'!$A342,'Rodda Stats to 17-18'!V$3:V$465)</f>
        <v>0</v>
      </c>
    </row>
    <row r="343" spans="1:22" x14ac:dyDescent="0.25">
      <c r="A343" s="20" t="s">
        <v>877</v>
      </c>
      <c r="B343">
        <f>SUMIF('Rodda Stats to 17-18'!$A$3:$A$465,'Combined Stats - Formula'!$A343,'Rodda Stats to 17-18'!B$3:B$465)</f>
        <v>0</v>
      </c>
      <c r="C343">
        <f>SUMIF('Rodda Stats to 17-18'!$A$3:$A$465,'Combined Stats - Formula'!$A343,'Rodda Stats to 17-18'!C$3:C$465)</f>
        <v>45</v>
      </c>
      <c r="D343">
        <f>SUMIF('Rodda Stats to 17-18'!$A$3:$A$465,'Combined Stats - Formula'!$A343,'Rodda Stats to 17-18'!D$3:D$465)</f>
        <v>36</v>
      </c>
      <c r="E343">
        <f>SUMIF('Rodda Stats to 17-18'!$A$3:$A$465,'Combined Stats - Formula'!$A343,'Rodda Stats to 17-18'!E$3:E$465)</f>
        <v>626</v>
      </c>
      <c r="F343">
        <f>SUMIF('Rodda Stats to 17-18'!$A$3:$A$465,'Combined Stats - Formula'!$A343,'Rodda Stats to 17-18'!F$3:F$465)</f>
        <v>10</v>
      </c>
      <c r="G343">
        <f>SUMIF('Rodda Stats to 17-18'!$A$3:$A$465,'Combined Stats - Formula'!$A343,'Rodda Stats to 17-18'!G$3:G$465)</f>
        <v>3</v>
      </c>
      <c r="H343">
        <f>SUMIF('Rodda Stats to 17-18'!$A$3:$A$465,'Combined Stats - Formula'!$A343,'Rodda Stats to 17-18'!H$3:H$465)</f>
        <v>0</v>
      </c>
      <c r="I343" s="23">
        <f>SUMIF('Rodda Stats to 17-18'!$A$3:$A$465,'Combined Stats - Formula'!$A343,'Rodda Stats to 17-18'!I$3:I$465)</f>
        <v>77.099999999999994</v>
      </c>
      <c r="J343">
        <f t="shared" si="22"/>
        <v>24.08</v>
      </c>
      <c r="K343">
        <f>SUMIF('Rodda Stats to 17-18'!$A$3:$A$465,'Combined Stats - Formula'!$A343,'Rodda Stats to 17-18'!K$3:K$465)</f>
        <v>0</v>
      </c>
      <c r="L343">
        <f>SUMIF('Rodda Stats to 17-18'!$A$3:$A$465,'Combined Stats - Formula'!$A343,'Rodda Stats to 17-18'!L$3:L$465)</f>
        <v>65</v>
      </c>
      <c r="M343">
        <f>SUMIF('Rodda Stats to 17-18'!$A$3:$A$465,'Combined Stats - Formula'!$A343,'Rodda Stats to 17-18'!M$3:M$465)</f>
        <v>1382</v>
      </c>
      <c r="N343">
        <f>SUMIF('Rodda Stats to 17-18'!$A$3:$A$465,'Combined Stats - Formula'!$A343,'Rodda Stats to 17-18'!N$3:N$465)</f>
        <v>3</v>
      </c>
      <c r="O343">
        <f>SUMIF('Rodda Stats to 17-18'!$A$3:$A$465,'Combined Stats - Formula'!$A343,'Rodda Stats to 17-18'!O$3:O$465)</f>
        <v>0</v>
      </c>
      <c r="P343">
        <f t="shared" si="25"/>
        <v>21.26</v>
      </c>
      <c r="Q343">
        <f t="shared" si="23"/>
        <v>0</v>
      </c>
      <c r="R343">
        <f t="shared" si="24"/>
        <v>0</v>
      </c>
      <c r="S343" s="23">
        <f>SUMIF('Rodda Stats to 17-18'!$A$3:$A$465,'Combined Stats - Formula'!$A343,'Rodda Stats to 17-18'!S$3:S$465)</f>
        <v>0</v>
      </c>
      <c r="T343">
        <f>SUMIF('Rodda Stats to 17-18'!$A$3:$A$465,'Combined Stats - Formula'!$A343,'Rodda Stats to 17-18'!T$3:T$465)</f>
        <v>11</v>
      </c>
      <c r="U343">
        <f>SUMIF('Rodda Stats to 17-18'!$A$3:$A$465,'Combined Stats - Formula'!$A343,'Rodda Stats to 17-18'!U$3:U$465)</f>
        <v>0</v>
      </c>
      <c r="V343">
        <f>SUMIF('Rodda Stats to 17-18'!$A$3:$A$465,'Combined Stats - Formula'!$A343,'Rodda Stats to 17-18'!V$3:V$465)</f>
        <v>0</v>
      </c>
    </row>
    <row r="344" spans="1:22" x14ac:dyDescent="0.25">
      <c r="A344" s="20" t="s">
        <v>878</v>
      </c>
      <c r="B344">
        <f>SUMIF('Rodda Stats to 17-18'!$A$3:$A$465,'Combined Stats - Formula'!$A344,'Rodda Stats to 17-18'!B$3:B$465)</f>
        <v>0</v>
      </c>
      <c r="C344">
        <f>SUMIF('Rodda Stats to 17-18'!$A$3:$A$465,'Combined Stats - Formula'!$A344,'Rodda Stats to 17-18'!C$3:C$465)</f>
        <v>2</v>
      </c>
      <c r="D344">
        <f>SUMIF('Rodda Stats to 17-18'!$A$3:$A$465,'Combined Stats - Formula'!$A344,'Rodda Stats to 17-18'!D$3:D$465)</f>
        <v>2</v>
      </c>
      <c r="E344">
        <f>SUMIF('Rodda Stats to 17-18'!$A$3:$A$465,'Combined Stats - Formula'!$A344,'Rodda Stats to 17-18'!E$3:E$465)</f>
        <v>2</v>
      </c>
      <c r="F344">
        <f>SUMIF('Rodda Stats to 17-18'!$A$3:$A$465,'Combined Stats - Formula'!$A344,'Rodda Stats to 17-18'!F$3:F$465)</f>
        <v>0</v>
      </c>
      <c r="G344">
        <f>SUMIF('Rodda Stats to 17-18'!$A$3:$A$465,'Combined Stats - Formula'!$A344,'Rodda Stats to 17-18'!G$3:G$465)</f>
        <v>0</v>
      </c>
      <c r="H344">
        <f>SUMIF('Rodda Stats to 17-18'!$A$3:$A$465,'Combined Stats - Formula'!$A344,'Rodda Stats to 17-18'!H$3:H$465)</f>
        <v>0</v>
      </c>
      <c r="I344" s="23">
        <f>SUMIF('Rodda Stats to 17-18'!$A$3:$A$465,'Combined Stats - Formula'!$A344,'Rodda Stats to 17-18'!I$3:I$465)</f>
        <v>1</v>
      </c>
      <c r="J344">
        <f t="shared" si="22"/>
        <v>1</v>
      </c>
      <c r="K344">
        <f>SUMIF('Rodda Stats to 17-18'!$A$3:$A$465,'Combined Stats - Formula'!$A344,'Rodda Stats to 17-18'!K$3:K$465)</f>
        <v>0</v>
      </c>
      <c r="L344">
        <f>SUMIF('Rodda Stats to 17-18'!$A$3:$A$465,'Combined Stats - Formula'!$A344,'Rodda Stats to 17-18'!L$3:L$465)</f>
        <v>1</v>
      </c>
      <c r="M344">
        <f>SUMIF('Rodda Stats to 17-18'!$A$3:$A$465,'Combined Stats - Formula'!$A344,'Rodda Stats to 17-18'!M$3:M$465)</f>
        <v>26</v>
      </c>
      <c r="N344">
        <f>SUMIF('Rodda Stats to 17-18'!$A$3:$A$465,'Combined Stats - Formula'!$A344,'Rodda Stats to 17-18'!N$3:N$465)</f>
        <v>0</v>
      </c>
      <c r="O344">
        <f>SUMIF('Rodda Stats to 17-18'!$A$3:$A$465,'Combined Stats - Formula'!$A344,'Rodda Stats to 17-18'!O$3:O$465)</f>
        <v>0</v>
      </c>
      <c r="P344">
        <f t="shared" si="25"/>
        <v>26</v>
      </c>
      <c r="Q344">
        <f t="shared" si="23"/>
        <v>0</v>
      </c>
      <c r="R344">
        <f t="shared" si="24"/>
        <v>0</v>
      </c>
      <c r="S344" s="23">
        <f>SUMIF('Rodda Stats to 17-18'!$A$3:$A$465,'Combined Stats - Formula'!$A344,'Rodda Stats to 17-18'!S$3:S$465)</f>
        <v>0</v>
      </c>
      <c r="T344">
        <f>SUMIF('Rodda Stats to 17-18'!$A$3:$A$465,'Combined Stats - Formula'!$A344,'Rodda Stats to 17-18'!T$3:T$465)</f>
        <v>0</v>
      </c>
      <c r="U344">
        <f>SUMIF('Rodda Stats to 17-18'!$A$3:$A$465,'Combined Stats - Formula'!$A344,'Rodda Stats to 17-18'!U$3:U$465)</f>
        <v>0</v>
      </c>
      <c r="V344">
        <f>SUMIF('Rodda Stats to 17-18'!$A$3:$A$465,'Combined Stats - Formula'!$A344,'Rodda Stats to 17-18'!V$3:V$465)</f>
        <v>0</v>
      </c>
    </row>
    <row r="345" spans="1:22" x14ac:dyDescent="0.25">
      <c r="A345" s="20" t="s">
        <v>879</v>
      </c>
      <c r="B345">
        <f>SUMIF('Rodda Stats to 17-18'!$A$3:$A$465,'Combined Stats - Formula'!$A345,'Rodda Stats to 17-18'!B$3:B$465)</f>
        <v>0</v>
      </c>
      <c r="C345">
        <f>SUMIF('Rodda Stats to 17-18'!$A$3:$A$465,'Combined Stats - Formula'!$A345,'Rodda Stats to 17-18'!C$3:C$465)</f>
        <v>1</v>
      </c>
      <c r="D345">
        <f>SUMIF('Rodda Stats to 17-18'!$A$3:$A$465,'Combined Stats - Formula'!$A345,'Rodda Stats to 17-18'!D$3:D$465)</f>
        <v>0</v>
      </c>
      <c r="E345">
        <f>SUMIF('Rodda Stats to 17-18'!$A$3:$A$465,'Combined Stats - Formula'!$A345,'Rodda Stats to 17-18'!E$3:E$465)</f>
        <v>0</v>
      </c>
      <c r="F345">
        <f>SUMIF('Rodda Stats to 17-18'!$A$3:$A$465,'Combined Stats - Formula'!$A345,'Rodda Stats to 17-18'!F$3:F$465)</f>
        <v>0</v>
      </c>
      <c r="G345">
        <f>SUMIF('Rodda Stats to 17-18'!$A$3:$A$465,'Combined Stats - Formula'!$A345,'Rodda Stats to 17-18'!G$3:G$465)</f>
        <v>0</v>
      </c>
      <c r="H345">
        <f>SUMIF('Rodda Stats to 17-18'!$A$3:$A$465,'Combined Stats - Formula'!$A345,'Rodda Stats to 17-18'!H$3:H$465)</f>
        <v>0</v>
      </c>
      <c r="I345" s="23">
        <f>SUMIF('Rodda Stats to 17-18'!$A$3:$A$465,'Combined Stats - Formula'!$A345,'Rodda Stats to 17-18'!I$3:I$465)</f>
        <v>0</v>
      </c>
      <c r="J345" t="e">
        <f t="shared" si="22"/>
        <v>#DIV/0!</v>
      </c>
      <c r="K345">
        <f>SUMIF('Rodda Stats to 17-18'!$A$3:$A$465,'Combined Stats - Formula'!$A345,'Rodda Stats to 17-18'!K$3:K$465)</f>
        <v>0</v>
      </c>
      <c r="L345">
        <f>SUMIF('Rodda Stats to 17-18'!$A$3:$A$465,'Combined Stats - Formula'!$A345,'Rodda Stats to 17-18'!L$3:L$465)</f>
        <v>0</v>
      </c>
      <c r="M345">
        <f>SUMIF('Rodda Stats to 17-18'!$A$3:$A$465,'Combined Stats - Formula'!$A345,'Rodda Stats to 17-18'!M$3:M$465)</f>
        <v>0</v>
      </c>
      <c r="N345">
        <f>SUMIF('Rodda Stats to 17-18'!$A$3:$A$465,'Combined Stats - Formula'!$A345,'Rodda Stats to 17-18'!N$3:N$465)</f>
        <v>0</v>
      </c>
      <c r="O345">
        <f>SUMIF('Rodda Stats to 17-18'!$A$3:$A$465,'Combined Stats - Formula'!$A345,'Rodda Stats to 17-18'!O$3:O$465)</f>
        <v>0</v>
      </c>
      <c r="P345" t="str">
        <f t="shared" si="25"/>
        <v/>
      </c>
      <c r="Q345">
        <f t="shared" si="23"/>
        <v>0</v>
      </c>
      <c r="R345">
        <f t="shared" si="24"/>
        <v>0</v>
      </c>
      <c r="S345" s="23">
        <f>SUMIF('Rodda Stats to 17-18'!$A$3:$A$465,'Combined Stats - Formula'!$A345,'Rodda Stats to 17-18'!S$3:S$465)</f>
        <v>0</v>
      </c>
      <c r="T345">
        <f>SUMIF('Rodda Stats to 17-18'!$A$3:$A$465,'Combined Stats - Formula'!$A345,'Rodda Stats to 17-18'!T$3:T$465)</f>
        <v>0</v>
      </c>
      <c r="U345">
        <f>SUMIF('Rodda Stats to 17-18'!$A$3:$A$465,'Combined Stats - Formula'!$A345,'Rodda Stats to 17-18'!U$3:U$465)</f>
        <v>0</v>
      </c>
      <c r="V345">
        <f>SUMIF('Rodda Stats to 17-18'!$A$3:$A$465,'Combined Stats - Formula'!$A345,'Rodda Stats to 17-18'!V$3:V$465)</f>
        <v>0</v>
      </c>
    </row>
    <row r="346" spans="1:22" x14ac:dyDescent="0.25">
      <c r="A346" s="20" t="s">
        <v>880</v>
      </c>
      <c r="B346">
        <f>SUMIF('Rodda Stats to 17-18'!$A$3:$A$465,'Combined Stats - Formula'!$A346,'Rodda Stats to 17-18'!B$3:B$465)</f>
        <v>0</v>
      </c>
      <c r="C346">
        <f>SUMIF('Rodda Stats to 17-18'!$A$3:$A$465,'Combined Stats - Formula'!$A346,'Rodda Stats to 17-18'!C$3:C$465)</f>
        <v>6</v>
      </c>
      <c r="D346">
        <f>SUMIF('Rodda Stats to 17-18'!$A$3:$A$465,'Combined Stats - Formula'!$A346,'Rodda Stats to 17-18'!D$3:D$465)</f>
        <v>8</v>
      </c>
      <c r="E346">
        <f>SUMIF('Rodda Stats to 17-18'!$A$3:$A$465,'Combined Stats - Formula'!$A346,'Rodda Stats to 17-18'!E$3:E$465)</f>
        <v>98</v>
      </c>
      <c r="F346">
        <f>SUMIF('Rodda Stats to 17-18'!$A$3:$A$465,'Combined Stats - Formula'!$A346,'Rodda Stats to 17-18'!F$3:F$465)</f>
        <v>1</v>
      </c>
      <c r="G346">
        <f>SUMIF('Rodda Stats to 17-18'!$A$3:$A$465,'Combined Stats - Formula'!$A346,'Rodda Stats to 17-18'!G$3:G$465)</f>
        <v>0</v>
      </c>
      <c r="H346">
        <f>SUMIF('Rodda Stats to 17-18'!$A$3:$A$465,'Combined Stats - Formula'!$A346,'Rodda Stats to 17-18'!H$3:H$465)</f>
        <v>0</v>
      </c>
      <c r="I346" s="23">
        <f>SUMIF('Rodda Stats to 17-18'!$A$3:$A$465,'Combined Stats - Formula'!$A346,'Rodda Stats to 17-18'!I$3:I$465)</f>
        <v>46</v>
      </c>
      <c r="J346">
        <f t="shared" si="22"/>
        <v>14</v>
      </c>
      <c r="K346">
        <f>SUMIF('Rodda Stats to 17-18'!$A$3:$A$465,'Combined Stats - Formula'!$A346,'Rodda Stats to 17-18'!K$3:K$465)</f>
        <v>0</v>
      </c>
      <c r="L346">
        <f>SUMIF('Rodda Stats to 17-18'!$A$3:$A$465,'Combined Stats - Formula'!$A346,'Rodda Stats to 17-18'!L$3:L$465)</f>
        <v>0</v>
      </c>
      <c r="M346">
        <f>SUMIF('Rodda Stats to 17-18'!$A$3:$A$465,'Combined Stats - Formula'!$A346,'Rodda Stats to 17-18'!M$3:M$465)</f>
        <v>0</v>
      </c>
      <c r="N346">
        <f>SUMIF('Rodda Stats to 17-18'!$A$3:$A$465,'Combined Stats - Formula'!$A346,'Rodda Stats to 17-18'!N$3:N$465)</f>
        <v>0</v>
      </c>
      <c r="O346">
        <f>SUMIF('Rodda Stats to 17-18'!$A$3:$A$465,'Combined Stats - Formula'!$A346,'Rodda Stats to 17-18'!O$3:O$465)</f>
        <v>0</v>
      </c>
      <c r="P346" t="str">
        <f t="shared" si="25"/>
        <v/>
      </c>
      <c r="Q346">
        <f t="shared" si="23"/>
        <v>0</v>
      </c>
      <c r="R346">
        <f t="shared" si="24"/>
        <v>0</v>
      </c>
      <c r="S346" s="23">
        <f>SUMIF('Rodda Stats to 17-18'!$A$3:$A$465,'Combined Stats - Formula'!$A346,'Rodda Stats to 17-18'!S$3:S$465)</f>
        <v>0</v>
      </c>
      <c r="T346">
        <f>SUMIF('Rodda Stats to 17-18'!$A$3:$A$465,'Combined Stats - Formula'!$A346,'Rodda Stats to 17-18'!T$3:T$465)</f>
        <v>8</v>
      </c>
      <c r="U346">
        <f>SUMIF('Rodda Stats to 17-18'!$A$3:$A$465,'Combined Stats - Formula'!$A346,'Rodda Stats to 17-18'!U$3:U$465)</f>
        <v>0</v>
      </c>
      <c r="V346">
        <f>SUMIF('Rodda Stats to 17-18'!$A$3:$A$465,'Combined Stats - Formula'!$A346,'Rodda Stats to 17-18'!V$3:V$465)</f>
        <v>1</v>
      </c>
    </row>
    <row r="347" spans="1:22" x14ac:dyDescent="0.25">
      <c r="A347" s="20" t="s">
        <v>881</v>
      </c>
      <c r="B347">
        <f>SUMIF('Rodda Stats to 17-18'!$A$3:$A$465,'Combined Stats - Formula'!$A347,'Rodda Stats to 17-18'!B$3:B$465)</f>
        <v>0</v>
      </c>
      <c r="C347">
        <f>SUMIF('Rodda Stats to 17-18'!$A$3:$A$465,'Combined Stats - Formula'!$A347,'Rodda Stats to 17-18'!C$3:C$465)</f>
        <v>6</v>
      </c>
      <c r="D347">
        <f>SUMIF('Rodda Stats to 17-18'!$A$3:$A$465,'Combined Stats - Formula'!$A347,'Rodda Stats to 17-18'!D$3:D$465)</f>
        <v>6</v>
      </c>
      <c r="E347">
        <f>SUMIF('Rodda Stats to 17-18'!$A$3:$A$465,'Combined Stats - Formula'!$A347,'Rodda Stats to 17-18'!E$3:E$465)</f>
        <v>86</v>
      </c>
      <c r="F347">
        <f>SUMIF('Rodda Stats to 17-18'!$A$3:$A$465,'Combined Stats - Formula'!$A347,'Rodda Stats to 17-18'!F$3:F$465)</f>
        <v>1</v>
      </c>
      <c r="G347">
        <f>SUMIF('Rodda Stats to 17-18'!$A$3:$A$465,'Combined Stats - Formula'!$A347,'Rodda Stats to 17-18'!G$3:G$465)</f>
        <v>0</v>
      </c>
      <c r="H347">
        <f>SUMIF('Rodda Stats to 17-18'!$A$3:$A$465,'Combined Stats - Formula'!$A347,'Rodda Stats to 17-18'!H$3:H$465)</f>
        <v>0</v>
      </c>
      <c r="I347" s="23">
        <f>SUMIF('Rodda Stats to 17-18'!$A$3:$A$465,'Combined Stats - Formula'!$A347,'Rodda Stats to 17-18'!I$3:I$465)</f>
        <v>32</v>
      </c>
      <c r="J347">
        <f t="shared" si="22"/>
        <v>17.2</v>
      </c>
      <c r="K347">
        <f>SUMIF('Rodda Stats to 17-18'!$A$3:$A$465,'Combined Stats - Formula'!$A347,'Rodda Stats to 17-18'!K$3:K$465)</f>
        <v>0</v>
      </c>
      <c r="L347">
        <f>SUMIF('Rodda Stats to 17-18'!$A$3:$A$465,'Combined Stats - Formula'!$A347,'Rodda Stats to 17-18'!L$3:L$465)</f>
        <v>0</v>
      </c>
      <c r="M347">
        <f>SUMIF('Rodda Stats to 17-18'!$A$3:$A$465,'Combined Stats - Formula'!$A347,'Rodda Stats to 17-18'!M$3:M$465)</f>
        <v>4</v>
      </c>
      <c r="N347">
        <f>SUMIF('Rodda Stats to 17-18'!$A$3:$A$465,'Combined Stats - Formula'!$A347,'Rodda Stats to 17-18'!N$3:N$465)</f>
        <v>0</v>
      </c>
      <c r="O347">
        <f>SUMIF('Rodda Stats to 17-18'!$A$3:$A$465,'Combined Stats - Formula'!$A347,'Rodda Stats to 17-18'!O$3:O$465)</f>
        <v>0</v>
      </c>
      <c r="P347" t="str">
        <f t="shared" si="25"/>
        <v/>
      </c>
      <c r="Q347">
        <f t="shared" si="23"/>
        <v>0</v>
      </c>
      <c r="R347">
        <f t="shared" si="24"/>
        <v>0</v>
      </c>
      <c r="S347" s="23">
        <f>SUMIF('Rodda Stats to 17-18'!$A$3:$A$465,'Combined Stats - Formula'!$A347,'Rodda Stats to 17-18'!S$3:S$465)</f>
        <v>0</v>
      </c>
      <c r="T347">
        <f>SUMIF('Rodda Stats to 17-18'!$A$3:$A$465,'Combined Stats - Formula'!$A347,'Rodda Stats to 17-18'!T$3:T$465)</f>
        <v>3</v>
      </c>
      <c r="U347">
        <f>SUMIF('Rodda Stats to 17-18'!$A$3:$A$465,'Combined Stats - Formula'!$A347,'Rodda Stats to 17-18'!U$3:U$465)</f>
        <v>0</v>
      </c>
      <c r="V347">
        <f>SUMIF('Rodda Stats to 17-18'!$A$3:$A$465,'Combined Stats - Formula'!$A347,'Rodda Stats to 17-18'!V$3:V$465)</f>
        <v>0</v>
      </c>
    </row>
    <row r="348" spans="1:22" x14ac:dyDescent="0.25">
      <c r="A348" s="20" t="s">
        <v>882</v>
      </c>
      <c r="B348">
        <f>SUMIF('Rodda Stats to 17-18'!$A$3:$A$465,'Combined Stats - Formula'!$A348,'Rodda Stats to 17-18'!B$3:B$465)</f>
        <v>0</v>
      </c>
      <c r="C348">
        <f>SUMIF('Rodda Stats to 17-18'!$A$3:$A$465,'Combined Stats - Formula'!$A348,'Rodda Stats to 17-18'!C$3:C$465)</f>
        <v>5</v>
      </c>
      <c r="D348">
        <f>SUMIF('Rodda Stats to 17-18'!$A$3:$A$465,'Combined Stats - Formula'!$A348,'Rodda Stats to 17-18'!D$3:D$465)</f>
        <v>6</v>
      </c>
      <c r="E348">
        <f>SUMIF('Rodda Stats to 17-18'!$A$3:$A$465,'Combined Stats - Formula'!$A348,'Rodda Stats to 17-18'!E$3:E$465)</f>
        <v>64</v>
      </c>
      <c r="F348">
        <f>SUMIF('Rodda Stats to 17-18'!$A$3:$A$465,'Combined Stats - Formula'!$A348,'Rodda Stats to 17-18'!F$3:F$465)</f>
        <v>0</v>
      </c>
      <c r="G348">
        <f>SUMIF('Rodda Stats to 17-18'!$A$3:$A$465,'Combined Stats - Formula'!$A348,'Rodda Stats to 17-18'!G$3:G$465)</f>
        <v>0</v>
      </c>
      <c r="H348">
        <f>SUMIF('Rodda Stats to 17-18'!$A$3:$A$465,'Combined Stats - Formula'!$A348,'Rodda Stats to 17-18'!H$3:H$465)</f>
        <v>0</v>
      </c>
      <c r="I348" s="23">
        <f>SUMIF('Rodda Stats to 17-18'!$A$3:$A$465,'Combined Stats - Formula'!$A348,'Rodda Stats to 17-18'!I$3:I$465)</f>
        <v>34</v>
      </c>
      <c r="J348">
        <f t="shared" si="22"/>
        <v>10.67</v>
      </c>
      <c r="K348">
        <f>SUMIF('Rodda Stats to 17-18'!$A$3:$A$465,'Combined Stats - Formula'!$A348,'Rodda Stats to 17-18'!K$3:K$465)</f>
        <v>0</v>
      </c>
      <c r="L348">
        <f>SUMIF('Rodda Stats to 17-18'!$A$3:$A$465,'Combined Stats - Formula'!$A348,'Rodda Stats to 17-18'!L$3:L$465)</f>
        <v>0</v>
      </c>
      <c r="M348">
        <f>SUMIF('Rodda Stats to 17-18'!$A$3:$A$465,'Combined Stats - Formula'!$A348,'Rodda Stats to 17-18'!M$3:M$465)</f>
        <v>0</v>
      </c>
      <c r="N348">
        <f>SUMIF('Rodda Stats to 17-18'!$A$3:$A$465,'Combined Stats - Formula'!$A348,'Rodda Stats to 17-18'!N$3:N$465)</f>
        <v>0</v>
      </c>
      <c r="O348">
        <f>SUMIF('Rodda Stats to 17-18'!$A$3:$A$465,'Combined Stats - Formula'!$A348,'Rodda Stats to 17-18'!O$3:O$465)</f>
        <v>0</v>
      </c>
      <c r="P348" t="str">
        <f t="shared" si="25"/>
        <v/>
      </c>
      <c r="Q348">
        <f t="shared" si="23"/>
        <v>0</v>
      </c>
      <c r="R348">
        <f t="shared" si="24"/>
        <v>0</v>
      </c>
      <c r="S348" s="23">
        <f>SUMIF('Rodda Stats to 17-18'!$A$3:$A$465,'Combined Stats - Formula'!$A348,'Rodda Stats to 17-18'!S$3:S$465)</f>
        <v>0</v>
      </c>
      <c r="T348">
        <f>SUMIF('Rodda Stats to 17-18'!$A$3:$A$465,'Combined Stats - Formula'!$A348,'Rodda Stats to 17-18'!T$3:T$465)</f>
        <v>1</v>
      </c>
      <c r="U348">
        <f>SUMIF('Rodda Stats to 17-18'!$A$3:$A$465,'Combined Stats - Formula'!$A348,'Rodda Stats to 17-18'!U$3:U$465)</f>
        <v>0</v>
      </c>
      <c r="V348">
        <f>SUMIF('Rodda Stats to 17-18'!$A$3:$A$465,'Combined Stats - Formula'!$A348,'Rodda Stats to 17-18'!V$3:V$465)</f>
        <v>0</v>
      </c>
    </row>
    <row r="349" spans="1:22" x14ac:dyDescent="0.25">
      <c r="A349" s="20" t="s">
        <v>883</v>
      </c>
      <c r="B349">
        <f>SUMIF('Rodda Stats to 17-18'!$A$3:$A$465,'Combined Stats - Formula'!$A349,'Rodda Stats to 17-18'!B$3:B$465)</f>
        <v>0</v>
      </c>
      <c r="C349">
        <f>SUMIF('Rodda Stats to 17-18'!$A$3:$A$465,'Combined Stats - Formula'!$A349,'Rodda Stats to 17-18'!C$3:C$465)</f>
        <v>27</v>
      </c>
      <c r="D349">
        <f>SUMIF('Rodda Stats to 17-18'!$A$3:$A$465,'Combined Stats - Formula'!$A349,'Rodda Stats to 17-18'!D$3:D$465)</f>
        <v>30</v>
      </c>
      <c r="E349">
        <f>SUMIF('Rodda Stats to 17-18'!$A$3:$A$465,'Combined Stats - Formula'!$A349,'Rodda Stats to 17-18'!E$3:E$465)</f>
        <v>607</v>
      </c>
      <c r="F349">
        <f>SUMIF('Rodda Stats to 17-18'!$A$3:$A$465,'Combined Stats - Formula'!$A349,'Rodda Stats to 17-18'!F$3:F$465)</f>
        <v>2</v>
      </c>
      <c r="G349">
        <f>SUMIF('Rodda Stats to 17-18'!$A$3:$A$465,'Combined Stats - Formula'!$A349,'Rodda Stats to 17-18'!G$3:G$465)</f>
        <v>2</v>
      </c>
      <c r="H349">
        <f>SUMIF('Rodda Stats to 17-18'!$A$3:$A$465,'Combined Stats - Formula'!$A349,'Rodda Stats to 17-18'!H$3:H$465)</f>
        <v>0</v>
      </c>
      <c r="I349" s="23">
        <f>SUMIF('Rodda Stats to 17-18'!$A$3:$A$465,'Combined Stats - Formula'!$A349,'Rodda Stats to 17-18'!I$3:I$465)</f>
        <v>61.1</v>
      </c>
      <c r="J349">
        <f t="shared" si="22"/>
        <v>21.68</v>
      </c>
      <c r="K349">
        <f>SUMIF('Rodda Stats to 17-18'!$A$3:$A$465,'Combined Stats - Formula'!$A349,'Rodda Stats to 17-18'!K$3:K$465)</f>
        <v>0</v>
      </c>
      <c r="L349">
        <f>SUMIF('Rodda Stats to 17-18'!$A$3:$A$465,'Combined Stats - Formula'!$A349,'Rodda Stats to 17-18'!L$3:L$465)</f>
        <v>16</v>
      </c>
      <c r="M349">
        <f>SUMIF('Rodda Stats to 17-18'!$A$3:$A$465,'Combined Stats - Formula'!$A349,'Rodda Stats to 17-18'!M$3:M$465)</f>
        <v>333</v>
      </c>
      <c r="N349">
        <f>SUMIF('Rodda Stats to 17-18'!$A$3:$A$465,'Combined Stats - Formula'!$A349,'Rodda Stats to 17-18'!N$3:N$465)</f>
        <v>0</v>
      </c>
      <c r="O349">
        <f>SUMIF('Rodda Stats to 17-18'!$A$3:$A$465,'Combined Stats - Formula'!$A349,'Rodda Stats to 17-18'!O$3:O$465)</f>
        <v>0</v>
      </c>
      <c r="P349">
        <f t="shared" si="25"/>
        <v>20.81</v>
      </c>
      <c r="Q349">
        <f t="shared" si="23"/>
        <v>0</v>
      </c>
      <c r="R349">
        <f t="shared" si="24"/>
        <v>0</v>
      </c>
      <c r="S349" s="23">
        <f>SUMIF('Rodda Stats to 17-18'!$A$3:$A$465,'Combined Stats - Formula'!$A349,'Rodda Stats to 17-18'!S$3:S$465)</f>
        <v>0</v>
      </c>
      <c r="T349">
        <f>SUMIF('Rodda Stats to 17-18'!$A$3:$A$465,'Combined Stats - Formula'!$A349,'Rodda Stats to 17-18'!T$3:T$465)</f>
        <v>6</v>
      </c>
      <c r="U349">
        <f>SUMIF('Rodda Stats to 17-18'!$A$3:$A$465,'Combined Stats - Formula'!$A349,'Rodda Stats to 17-18'!U$3:U$465)</f>
        <v>0</v>
      </c>
      <c r="V349">
        <f>SUMIF('Rodda Stats to 17-18'!$A$3:$A$465,'Combined Stats - Formula'!$A349,'Rodda Stats to 17-18'!V$3:V$465)</f>
        <v>0</v>
      </c>
    </row>
    <row r="350" spans="1:22" x14ac:dyDescent="0.25">
      <c r="A350" s="20" t="s">
        <v>884</v>
      </c>
      <c r="B350">
        <f>SUMIF('Rodda Stats to 17-18'!$A$3:$A$465,'Combined Stats - Formula'!$A350,'Rodda Stats to 17-18'!B$3:B$465)</f>
        <v>0</v>
      </c>
      <c r="C350">
        <f>SUMIF('Rodda Stats to 17-18'!$A$3:$A$465,'Combined Stats - Formula'!$A350,'Rodda Stats to 17-18'!C$3:C$465)</f>
        <v>28</v>
      </c>
      <c r="D350">
        <f>SUMIF('Rodda Stats to 17-18'!$A$3:$A$465,'Combined Stats - Formula'!$A350,'Rodda Stats to 17-18'!D$3:D$465)</f>
        <v>32</v>
      </c>
      <c r="E350">
        <f>SUMIF('Rodda Stats to 17-18'!$A$3:$A$465,'Combined Stats - Formula'!$A350,'Rodda Stats to 17-18'!E$3:E$465)</f>
        <v>692</v>
      </c>
      <c r="F350">
        <f>SUMIF('Rodda Stats to 17-18'!$A$3:$A$465,'Combined Stats - Formula'!$A350,'Rodda Stats to 17-18'!F$3:F$465)</f>
        <v>1</v>
      </c>
      <c r="G350">
        <f>SUMIF('Rodda Stats to 17-18'!$A$3:$A$465,'Combined Stats - Formula'!$A350,'Rodda Stats to 17-18'!G$3:G$465)</f>
        <v>2</v>
      </c>
      <c r="H350">
        <f>SUMIF('Rodda Stats to 17-18'!$A$3:$A$465,'Combined Stats - Formula'!$A350,'Rodda Stats to 17-18'!H$3:H$465)</f>
        <v>0</v>
      </c>
      <c r="I350" s="23">
        <f>SUMIF('Rodda Stats to 17-18'!$A$3:$A$465,'Combined Stats - Formula'!$A350,'Rodda Stats to 17-18'!I$3:I$465)</f>
        <v>77</v>
      </c>
      <c r="J350">
        <f t="shared" si="22"/>
        <v>22.32</v>
      </c>
      <c r="K350">
        <f>SUMIF('Rodda Stats to 17-18'!$A$3:$A$465,'Combined Stats - Formula'!$A350,'Rodda Stats to 17-18'!K$3:K$465)</f>
        <v>0</v>
      </c>
      <c r="L350">
        <f>SUMIF('Rodda Stats to 17-18'!$A$3:$A$465,'Combined Stats - Formula'!$A350,'Rodda Stats to 17-18'!L$3:L$465)</f>
        <v>66</v>
      </c>
      <c r="M350">
        <f>SUMIF('Rodda Stats to 17-18'!$A$3:$A$465,'Combined Stats - Formula'!$A350,'Rodda Stats to 17-18'!M$3:M$465)</f>
        <v>1087</v>
      </c>
      <c r="N350">
        <f>SUMIF('Rodda Stats to 17-18'!$A$3:$A$465,'Combined Stats - Formula'!$A350,'Rodda Stats to 17-18'!N$3:N$465)</f>
        <v>3</v>
      </c>
      <c r="O350">
        <f>SUMIF('Rodda Stats to 17-18'!$A$3:$A$465,'Combined Stats - Formula'!$A350,'Rodda Stats to 17-18'!O$3:O$465)</f>
        <v>1</v>
      </c>
      <c r="P350">
        <f t="shared" si="25"/>
        <v>16.47</v>
      </c>
      <c r="Q350">
        <f t="shared" si="23"/>
        <v>0</v>
      </c>
      <c r="R350">
        <f t="shared" si="24"/>
        <v>0</v>
      </c>
      <c r="S350" s="23">
        <f>SUMIF('Rodda Stats to 17-18'!$A$3:$A$465,'Combined Stats - Formula'!$A350,'Rodda Stats to 17-18'!S$3:S$465)</f>
        <v>0</v>
      </c>
      <c r="T350">
        <f>SUMIF('Rodda Stats to 17-18'!$A$3:$A$465,'Combined Stats - Formula'!$A350,'Rodda Stats to 17-18'!T$3:T$465)</f>
        <v>18</v>
      </c>
      <c r="U350">
        <f>SUMIF('Rodda Stats to 17-18'!$A$3:$A$465,'Combined Stats - Formula'!$A350,'Rodda Stats to 17-18'!U$3:U$465)</f>
        <v>0</v>
      </c>
      <c r="V350">
        <f>SUMIF('Rodda Stats to 17-18'!$A$3:$A$465,'Combined Stats - Formula'!$A350,'Rodda Stats to 17-18'!V$3:V$465)</f>
        <v>0</v>
      </c>
    </row>
    <row r="351" spans="1:22" x14ac:dyDescent="0.25">
      <c r="A351" s="20" t="s">
        <v>885</v>
      </c>
      <c r="B351">
        <f>SUMIF('Rodda Stats to 17-18'!$A$3:$A$465,'Combined Stats - Formula'!$A351,'Rodda Stats to 17-18'!B$3:B$465)</f>
        <v>0</v>
      </c>
      <c r="C351">
        <f>SUMIF('Rodda Stats to 17-18'!$A$3:$A$465,'Combined Stats - Formula'!$A351,'Rodda Stats to 17-18'!C$3:C$465)</f>
        <v>20</v>
      </c>
      <c r="D351">
        <f>SUMIF('Rodda Stats to 17-18'!$A$3:$A$465,'Combined Stats - Formula'!$A351,'Rodda Stats to 17-18'!D$3:D$465)</f>
        <v>16</v>
      </c>
      <c r="E351">
        <f>SUMIF('Rodda Stats to 17-18'!$A$3:$A$465,'Combined Stats - Formula'!$A351,'Rodda Stats to 17-18'!E$3:E$465)</f>
        <v>107</v>
      </c>
      <c r="F351">
        <f>SUMIF('Rodda Stats to 17-18'!$A$3:$A$465,'Combined Stats - Formula'!$A351,'Rodda Stats to 17-18'!F$3:F$465)</f>
        <v>4</v>
      </c>
      <c r="G351">
        <f>SUMIF('Rodda Stats to 17-18'!$A$3:$A$465,'Combined Stats - Formula'!$A351,'Rodda Stats to 17-18'!G$3:G$465)</f>
        <v>0</v>
      </c>
      <c r="H351">
        <f>SUMIF('Rodda Stats to 17-18'!$A$3:$A$465,'Combined Stats - Formula'!$A351,'Rodda Stats to 17-18'!H$3:H$465)</f>
        <v>0</v>
      </c>
      <c r="I351" s="23">
        <f>SUMIF('Rodda Stats to 17-18'!$A$3:$A$465,'Combined Stats - Formula'!$A351,'Rodda Stats to 17-18'!I$3:I$465)</f>
        <v>25</v>
      </c>
      <c r="J351">
        <f t="shared" si="22"/>
        <v>8.92</v>
      </c>
      <c r="K351">
        <f>SUMIF('Rodda Stats to 17-18'!$A$3:$A$465,'Combined Stats - Formula'!$A351,'Rodda Stats to 17-18'!K$3:K$465)</f>
        <v>0</v>
      </c>
      <c r="L351">
        <f>SUMIF('Rodda Stats to 17-18'!$A$3:$A$465,'Combined Stats - Formula'!$A351,'Rodda Stats to 17-18'!L$3:L$465)</f>
        <v>9</v>
      </c>
      <c r="M351">
        <f>SUMIF('Rodda Stats to 17-18'!$A$3:$A$465,'Combined Stats - Formula'!$A351,'Rodda Stats to 17-18'!M$3:M$465)</f>
        <v>262</v>
      </c>
      <c r="N351">
        <f>SUMIF('Rodda Stats to 17-18'!$A$3:$A$465,'Combined Stats - Formula'!$A351,'Rodda Stats to 17-18'!N$3:N$465)</f>
        <v>0</v>
      </c>
      <c r="O351">
        <f>SUMIF('Rodda Stats to 17-18'!$A$3:$A$465,'Combined Stats - Formula'!$A351,'Rodda Stats to 17-18'!O$3:O$465)</f>
        <v>0</v>
      </c>
      <c r="P351">
        <f t="shared" si="25"/>
        <v>29.11</v>
      </c>
      <c r="Q351">
        <f t="shared" si="23"/>
        <v>0</v>
      </c>
      <c r="R351">
        <f t="shared" si="24"/>
        <v>0</v>
      </c>
      <c r="S351" s="23">
        <f>SUMIF('Rodda Stats to 17-18'!$A$3:$A$465,'Combined Stats - Formula'!$A351,'Rodda Stats to 17-18'!S$3:S$465)</f>
        <v>0</v>
      </c>
      <c r="T351">
        <f>SUMIF('Rodda Stats to 17-18'!$A$3:$A$465,'Combined Stats - Formula'!$A351,'Rodda Stats to 17-18'!T$3:T$465)</f>
        <v>12</v>
      </c>
      <c r="U351">
        <f>SUMIF('Rodda Stats to 17-18'!$A$3:$A$465,'Combined Stats - Formula'!$A351,'Rodda Stats to 17-18'!U$3:U$465)</f>
        <v>0</v>
      </c>
      <c r="V351">
        <f>SUMIF('Rodda Stats to 17-18'!$A$3:$A$465,'Combined Stats - Formula'!$A351,'Rodda Stats to 17-18'!V$3:V$465)</f>
        <v>0</v>
      </c>
    </row>
    <row r="352" spans="1:22" x14ac:dyDescent="0.25">
      <c r="A352" s="20" t="s">
        <v>886</v>
      </c>
      <c r="B352">
        <f>SUMIF('Rodda Stats to 17-18'!$A$3:$A$465,'Combined Stats - Formula'!$A352,'Rodda Stats to 17-18'!B$3:B$465)</f>
        <v>0</v>
      </c>
      <c r="C352">
        <f>SUMIF('Rodda Stats to 17-18'!$A$3:$A$465,'Combined Stats - Formula'!$A352,'Rodda Stats to 17-18'!C$3:C$465)</f>
        <v>200</v>
      </c>
      <c r="D352">
        <f>SUMIF('Rodda Stats to 17-18'!$A$3:$A$465,'Combined Stats - Formula'!$A352,'Rodda Stats to 17-18'!D$3:D$465)</f>
        <v>208</v>
      </c>
      <c r="E352">
        <f>SUMIF('Rodda Stats to 17-18'!$A$3:$A$465,'Combined Stats - Formula'!$A352,'Rodda Stats to 17-18'!E$3:E$465)</f>
        <v>3133</v>
      </c>
      <c r="F352">
        <f>SUMIF('Rodda Stats to 17-18'!$A$3:$A$465,'Combined Stats - Formula'!$A352,'Rodda Stats to 17-18'!F$3:F$465)</f>
        <v>56</v>
      </c>
      <c r="G352">
        <f>SUMIF('Rodda Stats to 17-18'!$A$3:$A$465,'Combined Stats - Formula'!$A352,'Rodda Stats to 17-18'!G$3:G$465)</f>
        <v>11</v>
      </c>
      <c r="H352">
        <f>SUMIF('Rodda Stats to 17-18'!$A$3:$A$465,'Combined Stats - Formula'!$A352,'Rodda Stats to 17-18'!H$3:H$465)</f>
        <v>2</v>
      </c>
      <c r="I352" s="23">
        <f>SUMIF('Rodda Stats to 17-18'!$A$3:$A$465,'Combined Stats - Formula'!$A352,'Rodda Stats to 17-18'!I$3:I$465)</f>
        <v>132</v>
      </c>
      <c r="J352">
        <f t="shared" si="22"/>
        <v>20.61</v>
      </c>
      <c r="K352">
        <f>SUMIF('Rodda Stats to 17-18'!$A$3:$A$465,'Combined Stats - Formula'!$A352,'Rodda Stats to 17-18'!K$3:K$465)</f>
        <v>0</v>
      </c>
      <c r="L352">
        <f>SUMIF('Rodda Stats to 17-18'!$A$3:$A$465,'Combined Stats - Formula'!$A352,'Rodda Stats to 17-18'!L$3:L$465)</f>
        <v>4</v>
      </c>
      <c r="M352">
        <f>SUMIF('Rodda Stats to 17-18'!$A$3:$A$465,'Combined Stats - Formula'!$A352,'Rodda Stats to 17-18'!M$3:M$465)</f>
        <v>113</v>
      </c>
      <c r="N352">
        <f>SUMIF('Rodda Stats to 17-18'!$A$3:$A$465,'Combined Stats - Formula'!$A352,'Rodda Stats to 17-18'!N$3:N$465)</f>
        <v>0</v>
      </c>
      <c r="O352">
        <f>SUMIF('Rodda Stats to 17-18'!$A$3:$A$465,'Combined Stats - Formula'!$A352,'Rodda Stats to 17-18'!O$3:O$465)</f>
        <v>0</v>
      </c>
      <c r="P352">
        <f t="shared" si="25"/>
        <v>28.25</v>
      </c>
      <c r="Q352">
        <f t="shared" si="23"/>
        <v>0</v>
      </c>
      <c r="R352">
        <f t="shared" si="24"/>
        <v>0</v>
      </c>
      <c r="S352" s="23">
        <f>SUMIF('Rodda Stats to 17-18'!$A$3:$A$465,'Combined Stats - Formula'!$A352,'Rodda Stats to 17-18'!S$3:S$465)</f>
        <v>0</v>
      </c>
      <c r="T352">
        <f>SUMIF('Rodda Stats to 17-18'!$A$3:$A$465,'Combined Stats - Formula'!$A352,'Rodda Stats to 17-18'!T$3:T$465)</f>
        <v>146</v>
      </c>
      <c r="U352">
        <f>SUMIF('Rodda Stats to 17-18'!$A$3:$A$465,'Combined Stats - Formula'!$A352,'Rodda Stats to 17-18'!U$3:U$465)</f>
        <v>0</v>
      </c>
      <c r="V352">
        <f>SUMIF('Rodda Stats to 17-18'!$A$3:$A$465,'Combined Stats - Formula'!$A352,'Rodda Stats to 17-18'!V$3:V$465)</f>
        <v>187</v>
      </c>
    </row>
    <row r="353" spans="1:22" x14ac:dyDescent="0.25">
      <c r="A353" s="20" t="s">
        <v>887</v>
      </c>
      <c r="B353">
        <f>SUMIF('Rodda Stats to 17-18'!$A$3:$A$465,'Combined Stats - Formula'!$A353,'Rodda Stats to 17-18'!B$3:B$465)</f>
        <v>0</v>
      </c>
      <c r="C353">
        <f>SUMIF('Rodda Stats to 17-18'!$A$3:$A$465,'Combined Stats - Formula'!$A353,'Rodda Stats to 17-18'!C$3:C$465)</f>
        <v>41</v>
      </c>
      <c r="D353">
        <f>SUMIF('Rodda Stats to 17-18'!$A$3:$A$465,'Combined Stats - Formula'!$A353,'Rodda Stats to 17-18'!D$3:D$465)</f>
        <v>46</v>
      </c>
      <c r="E353">
        <f>SUMIF('Rodda Stats to 17-18'!$A$3:$A$465,'Combined Stats - Formula'!$A353,'Rodda Stats to 17-18'!E$3:E$465)</f>
        <v>800</v>
      </c>
      <c r="F353">
        <f>SUMIF('Rodda Stats to 17-18'!$A$3:$A$465,'Combined Stats - Formula'!$A353,'Rodda Stats to 17-18'!F$3:F$465)</f>
        <v>1</v>
      </c>
      <c r="G353">
        <f>SUMIF('Rodda Stats to 17-18'!$A$3:$A$465,'Combined Stats - Formula'!$A353,'Rodda Stats to 17-18'!G$3:G$465)</f>
        <v>6</v>
      </c>
      <c r="H353">
        <f>SUMIF('Rodda Stats to 17-18'!$A$3:$A$465,'Combined Stats - Formula'!$A353,'Rodda Stats to 17-18'!H$3:H$465)</f>
        <v>0</v>
      </c>
      <c r="I353" s="23">
        <f>SUMIF('Rodda Stats to 17-18'!$A$3:$A$465,'Combined Stats - Formula'!$A353,'Rodda Stats to 17-18'!I$3:I$465)</f>
        <v>99</v>
      </c>
      <c r="J353">
        <f t="shared" si="22"/>
        <v>17.78</v>
      </c>
      <c r="K353">
        <f>SUMIF('Rodda Stats to 17-18'!$A$3:$A$465,'Combined Stats - Formula'!$A353,'Rodda Stats to 17-18'!K$3:K$465)</f>
        <v>0</v>
      </c>
      <c r="L353">
        <f>SUMIF('Rodda Stats to 17-18'!$A$3:$A$465,'Combined Stats - Formula'!$A353,'Rodda Stats to 17-18'!L$3:L$465)</f>
        <v>1</v>
      </c>
      <c r="M353">
        <f>SUMIF('Rodda Stats to 17-18'!$A$3:$A$465,'Combined Stats - Formula'!$A353,'Rodda Stats to 17-18'!M$3:M$465)</f>
        <v>23</v>
      </c>
      <c r="N353">
        <f>SUMIF('Rodda Stats to 17-18'!$A$3:$A$465,'Combined Stats - Formula'!$A353,'Rodda Stats to 17-18'!N$3:N$465)</f>
        <v>0</v>
      </c>
      <c r="O353">
        <f>SUMIF('Rodda Stats to 17-18'!$A$3:$A$465,'Combined Stats - Formula'!$A353,'Rodda Stats to 17-18'!O$3:O$465)</f>
        <v>0</v>
      </c>
      <c r="P353">
        <f t="shared" si="25"/>
        <v>23</v>
      </c>
      <c r="Q353">
        <f t="shared" si="23"/>
        <v>0</v>
      </c>
      <c r="R353">
        <f t="shared" si="24"/>
        <v>0</v>
      </c>
      <c r="S353" s="23">
        <f>SUMIF('Rodda Stats to 17-18'!$A$3:$A$465,'Combined Stats - Formula'!$A353,'Rodda Stats to 17-18'!S$3:S$465)</f>
        <v>0</v>
      </c>
      <c r="T353">
        <f>SUMIF('Rodda Stats to 17-18'!$A$3:$A$465,'Combined Stats - Formula'!$A353,'Rodda Stats to 17-18'!T$3:T$465)</f>
        <v>16</v>
      </c>
      <c r="U353">
        <f>SUMIF('Rodda Stats to 17-18'!$A$3:$A$465,'Combined Stats - Formula'!$A353,'Rodda Stats to 17-18'!U$3:U$465)</f>
        <v>0</v>
      </c>
      <c r="V353">
        <f>SUMIF('Rodda Stats to 17-18'!$A$3:$A$465,'Combined Stats - Formula'!$A353,'Rodda Stats to 17-18'!V$3:V$465)</f>
        <v>0</v>
      </c>
    </row>
    <row r="354" spans="1:22" x14ac:dyDescent="0.25">
      <c r="A354" s="20" t="s">
        <v>888</v>
      </c>
      <c r="B354">
        <f>SUMIF('Rodda Stats to 17-18'!$A$3:$A$465,'Combined Stats - Formula'!$A354,'Rodda Stats to 17-18'!B$3:B$465)</f>
        <v>0</v>
      </c>
      <c r="C354">
        <f>SUMIF('Rodda Stats to 17-18'!$A$3:$A$465,'Combined Stats - Formula'!$A354,'Rodda Stats to 17-18'!C$3:C$465)</f>
        <v>2</v>
      </c>
      <c r="D354">
        <f>SUMIF('Rodda Stats to 17-18'!$A$3:$A$465,'Combined Stats - Formula'!$A354,'Rodda Stats to 17-18'!D$3:D$465)</f>
        <v>2</v>
      </c>
      <c r="E354">
        <f>SUMIF('Rodda Stats to 17-18'!$A$3:$A$465,'Combined Stats - Formula'!$A354,'Rodda Stats to 17-18'!E$3:E$465)</f>
        <v>32</v>
      </c>
      <c r="F354">
        <f>SUMIF('Rodda Stats to 17-18'!$A$3:$A$465,'Combined Stats - Formula'!$A354,'Rodda Stats to 17-18'!F$3:F$465)</f>
        <v>0</v>
      </c>
      <c r="G354">
        <f>SUMIF('Rodda Stats to 17-18'!$A$3:$A$465,'Combined Stats - Formula'!$A354,'Rodda Stats to 17-18'!G$3:G$465)</f>
        <v>0</v>
      </c>
      <c r="H354">
        <f>SUMIF('Rodda Stats to 17-18'!$A$3:$A$465,'Combined Stats - Formula'!$A354,'Rodda Stats to 17-18'!H$3:H$465)</f>
        <v>0</v>
      </c>
      <c r="I354" s="23">
        <f>SUMIF('Rodda Stats to 17-18'!$A$3:$A$465,'Combined Stats - Formula'!$A354,'Rodda Stats to 17-18'!I$3:I$465)</f>
        <v>28</v>
      </c>
      <c r="J354">
        <f t="shared" si="22"/>
        <v>16</v>
      </c>
      <c r="K354">
        <f>SUMIF('Rodda Stats to 17-18'!$A$3:$A$465,'Combined Stats - Formula'!$A354,'Rodda Stats to 17-18'!K$3:K$465)</f>
        <v>0</v>
      </c>
      <c r="L354">
        <f>SUMIF('Rodda Stats to 17-18'!$A$3:$A$465,'Combined Stats - Formula'!$A354,'Rodda Stats to 17-18'!L$3:L$465)</f>
        <v>0</v>
      </c>
      <c r="M354">
        <f>SUMIF('Rodda Stats to 17-18'!$A$3:$A$465,'Combined Stats - Formula'!$A354,'Rodda Stats to 17-18'!M$3:M$465)</f>
        <v>0</v>
      </c>
      <c r="N354">
        <f>SUMIF('Rodda Stats to 17-18'!$A$3:$A$465,'Combined Stats - Formula'!$A354,'Rodda Stats to 17-18'!N$3:N$465)</f>
        <v>0</v>
      </c>
      <c r="O354">
        <f>SUMIF('Rodda Stats to 17-18'!$A$3:$A$465,'Combined Stats - Formula'!$A354,'Rodda Stats to 17-18'!O$3:O$465)</f>
        <v>0</v>
      </c>
      <c r="P354" t="str">
        <f t="shared" si="25"/>
        <v/>
      </c>
      <c r="Q354">
        <f t="shared" si="23"/>
        <v>0</v>
      </c>
      <c r="R354">
        <f t="shared" si="24"/>
        <v>0</v>
      </c>
      <c r="S354" s="23">
        <f>SUMIF('Rodda Stats to 17-18'!$A$3:$A$465,'Combined Stats - Formula'!$A354,'Rodda Stats to 17-18'!S$3:S$465)</f>
        <v>0</v>
      </c>
      <c r="T354">
        <f>SUMIF('Rodda Stats to 17-18'!$A$3:$A$465,'Combined Stats - Formula'!$A354,'Rodda Stats to 17-18'!T$3:T$465)</f>
        <v>0</v>
      </c>
      <c r="U354">
        <f>SUMIF('Rodda Stats to 17-18'!$A$3:$A$465,'Combined Stats - Formula'!$A354,'Rodda Stats to 17-18'!U$3:U$465)</f>
        <v>0</v>
      </c>
      <c r="V354">
        <f>SUMIF('Rodda Stats to 17-18'!$A$3:$A$465,'Combined Stats - Formula'!$A354,'Rodda Stats to 17-18'!V$3:V$465)</f>
        <v>0</v>
      </c>
    </row>
    <row r="355" spans="1:22" x14ac:dyDescent="0.25">
      <c r="A355" s="20" t="s">
        <v>889</v>
      </c>
      <c r="B355">
        <f>SUMIF('Rodda Stats to 17-18'!$A$3:$A$465,'Combined Stats - Formula'!$A355,'Rodda Stats to 17-18'!B$3:B$465)</f>
        <v>0</v>
      </c>
      <c r="C355">
        <f>SUMIF('Rodda Stats to 17-18'!$A$3:$A$465,'Combined Stats - Formula'!$A355,'Rodda Stats to 17-18'!C$3:C$465)</f>
        <v>5</v>
      </c>
      <c r="D355">
        <f>SUMIF('Rodda Stats to 17-18'!$A$3:$A$465,'Combined Stats - Formula'!$A355,'Rodda Stats to 17-18'!D$3:D$465)</f>
        <v>5</v>
      </c>
      <c r="E355">
        <f>SUMIF('Rodda Stats to 17-18'!$A$3:$A$465,'Combined Stats - Formula'!$A355,'Rodda Stats to 17-18'!E$3:E$465)</f>
        <v>61</v>
      </c>
      <c r="F355">
        <f>SUMIF('Rodda Stats to 17-18'!$A$3:$A$465,'Combined Stats - Formula'!$A355,'Rodda Stats to 17-18'!F$3:F$465)</f>
        <v>0</v>
      </c>
      <c r="G355">
        <f>SUMIF('Rodda Stats to 17-18'!$A$3:$A$465,'Combined Stats - Formula'!$A355,'Rodda Stats to 17-18'!G$3:G$465)</f>
        <v>0</v>
      </c>
      <c r="H355">
        <f>SUMIF('Rodda Stats to 17-18'!$A$3:$A$465,'Combined Stats - Formula'!$A355,'Rodda Stats to 17-18'!H$3:H$465)</f>
        <v>0</v>
      </c>
      <c r="I355" s="23">
        <f>SUMIF('Rodda Stats to 17-18'!$A$3:$A$465,'Combined Stats - Formula'!$A355,'Rodda Stats to 17-18'!I$3:I$465)</f>
        <v>37</v>
      </c>
      <c r="J355">
        <f t="shared" si="22"/>
        <v>12.2</v>
      </c>
      <c r="K355">
        <f>SUMIF('Rodda Stats to 17-18'!$A$3:$A$465,'Combined Stats - Formula'!$A355,'Rodda Stats to 17-18'!K$3:K$465)</f>
        <v>0</v>
      </c>
      <c r="L355">
        <f>SUMIF('Rodda Stats to 17-18'!$A$3:$A$465,'Combined Stats - Formula'!$A355,'Rodda Stats to 17-18'!L$3:L$465)</f>
        <v>0</v>
      </c>
      <c r="M355">
        <f>SUMIF('Rodda Stats to 17-18'!$A$3:$A$465,'Combined Stats - Formula'!$A355,'Rodda Stats to 17-18'!M$3:M$465)</f>
        <v>0</v>
      </c>
      <c r="N355">
        <f>SUMIF('Rodda Stats to 17-18'!$A$3:$A$465,'Combined Stats - Formula'!$A355,'Rodda Stats to 17-18'!N$3:N$465)</f>
        <v>0</v>
      </c>
      <c r="O355">
        <f>SUMIF('Rodda Stats to 17-18'!$A$3:$A$465,'Combined Stats - Formula'!$A355,'Rodda Stats to 17-18'!O$3:O$465)</f>
        <v>0</v>
      </c>
      <c r="P355" t="str">
        <f t="shared" si="25"/>
        <v/>
      </c>
      <c r="Q355">
        <f t="shared" si="23"/>
        <v>0</v>
      </c>
      <c r="R355">
        <f t="shared" si="24"/>
        <v>0</v>
      </c>
      <c r="S355" s="23">
        <f>SUMIF('Rodda Stats to 17-18'!$A$3:$A$465,'Combined Stats - Formula'!$A355,'Rodda Stats to 17-18'!S$3:S$465)</f>
        <v>0</v>
      </c>
      <c r="T355">
        <f>SUMIF('Rodda Stats to 17-18'!$A$3:$A$465,'Combined Stats - Formula'!$A355,'Rodda Stats to 17-18'!T$3:T$465)</f>
        <v>8</v>
      </c>
      <c r="U355">
        <f>SUMIF('Rodda Stats to 17-18'!$A$3:$A$465,'Combined Stats - Formula'!$A355,'Rodda Stats to 17-18'!U$3:U$465)</f>
        <v>0</v>
      </c>
      <c r="V355">
        <f>SUMIF('Rodda Stats to 17-18'!$A$3:$A$465,'Combined Stats - Formula'!$A355,'Rodda Stats to 17-18'!V$3:V$465)</f>
        <v>1</v>
      </c>
    </row>
    <row r="356" spans="1:22" x14ac:dyDescent="0.25">
      <c r="A356" s="20" t="s">
        <v>890</v>
      </c>
      <c r="B356">
        <f>SUMIF('Rodda Stats to 17-18'!$A$3:$A$465,'Combined Stats - Formula'!$A356,'Rodda Stats to 17-18'!B$3:B$465)</f>
        <v>0</v>
      </c>
      <c r="C356">
        <f>SUMIF('Rodda Stats to 17-18'!$A$3:$A$465,'Combined Stats - Formula'!$A356,'Rodda Stats to 17-18'!C$3:C$465)</f>
        <v>1</v>
      </c>
      <c r="D356">
        <f>SUMIF('Rodda Stats to 17-18'!$A$3:$A$465,'Combined Stats - Formula'!$A356,'Rodda Stats to 17-18'!D$3:D$465)</f>
        <v>2</v>
      </c>
      <c r="E356">
        <f>SUMIF('Rodda Stats to 17-18'!$A$3:$A$465,'Combined Stats - Formula'!$A356,'Rodda Stats to 17-18'!E$3:E$465)</f>
        <v>0</v>
      </c>
      <c r="F356">
        <f>SUMIF('Rodda Stats to 17-18'!$A$3:$A$465,'Combined Stats - Formula'!$A356,'Rodda Stats to 17-18'!F$3:F$465)</f>
        <v>0</v>
      </c>
      <c r="G356">
        <f>SUMIF('Rodda Stats to 17-18'!$A$3:$A$465,'Combined Stats - Formula'!$A356,'Rodda Stats to 17-18'!G$3:G$465)</f>
        <v>0</v>
      </c>
      <c r="H356">
        <f>SUMIF('Rodda Stats to 17-18'!$A$3:$A$465,'Combined Stats - Formula'!$A356,'Rodda Stats to 17-18'!H$3:H$465)</f>
        <v>0</v>
      </c>
      <c r="I356" s="23">
        <f>SUMIF('Rodda Stats to 17-18'!$A$3:$A$465,'Combined Stats - Formula'!$A356,'Rodda Stats to 17-18'!I$3:I$465)</f>
        <v>0</v>
      </c>
      <c r="J356">
        <f t="shared" si="22"/>
        <v>0</v>
      </c>
      <c r="K356">
        <f>SUMIF('Rodda Stats to 17-18'!$A$3:$A$465,'Combined Stats - Formula'!$A356,'Rodda Stats to 17-18'!K$3:K$465)</f>
        <v>0</v>
      </c>
      <c r="L356">
        <f>SUMIF('Rodda Stats to 17-18'!$A$3:$A$465,'Combined Stats - Formula'!$A356,'Rodda Stats to 17-18'!L$3:L$465)</f>
        <v>0</v>
      </c>
      <c r="M356">
        <f>SUMIF('Rodda Stats to 17-18'!$A$3:$A$465,'Combined Stats - Formula'!$A356,'Rodda Stats to 17-18'!M$3:M$465)</f>
        <v>0</v>
      </c>
      <c r="N356">
        <f>SUMIF('Rodda Stats to 17-18'!$A$3:$A$465,'Combined Stats - Formula'!$A356,'Rodda Stats to 17-18'!N$3:N$465)</f>
        <v>0</v>
      </c>
      <c r="O356">
        <f>SUMIF('Rodda Stats to 17-18'!$A$3:$A$465,'Combined Stats - Formula'!$A356,'Rodda Stats to 17-18'!O$3:O$465)</f>
        <v>0</v>
      </c>
      <c r="P356" t="str">
        <f t="shared" si="25"/>
        <v/>
      </c>
      <c r="Q356">
        <f t="shared" si="23"/>
        <v>0</v>
      </c>
      <c r="R356">
        <f t="shared" si="24"/>
        <v>0</v>
      </c>
      <c r="S356" s="23">
        <f>SUMIF('Rodda Stats to 17-18'!$A$3:$A$465,'Combined Stats - Formula'!$A356,'Rodda Stats to 17-18'!S$3:S$465)</f>
        <v>0</v>
      </c>
      <c r="T356">
        <f>SUMIF('Rodda Stats to 17-18'!$A$3:$A$465,'Combined Stats - Formula'!$A356,'Rodda Stats to 17-18'!T$3:T$465)</f>
        <v>0</v>
      </c>
      <c r="U356">
        <f>SUMIF('Rodda Stats to 17-18'!$A$3:$A$465,'Combined Stats - Formula'!$A356,'Rodda Stats to 17-18'!U$3:U$465)</f>
        <v>0</v>
      </c>
      <c r="V356">
        <f>SUMIF('Rodda Stats to 17-18'!$A$3:$A$465,'Combined Stats - Formula'!$A356,'Rodda Stats to 17-18'!V$3:V$465)</f>
        <v>0</v>
      </c>
    </row>
    <row r="357" spans="1:22" x14ac:dyDescent="0.25">
      <c r="A357" s="20" t="s">
        <v>891</v>
      </c>
      <c r="B357">
        <f>SUMIF('Rodda Stats to 17-18'!$A$3:$A$465,'Combined Stats - Formula'!$A357,'Rodda Stats to 17-18'!B$3:B$465)</f>
        <v>0</v>
      </c>
      <c r="C357">
        <f>SUMIF('Rodda Stats to 17-18'!$A$3:$A$465,'Combined Stats - Formula'!$A357,'Rodda Stats to 17-18'!C$3:C$465)</f>
        <v>30</v>
      </c>
      <c r="D357">
        <f>SUMIF('Rodda Stats to 17-18'!$A$3:$A$465,'Combined Stats - Formula'!$A357,'Rodda Stats to 17-18'!D$3:D$465)</f>
        <v>30</v>
      </c>
      <c r="E357">
        <f>SUMIF('Rodda Stats to 17-18'!$A$3:$A$465,'Combined Stats - Formula'!$A357,'Rodda Stats to 17-18'!E$3:E$465)</f>
        <v>83</v>
      </c>
      <c r="F357">
        <f>SUMIF('Rodda Stats to 17-18'!$A$3:$A$465,'Combined Stats - Formula'!$A357,'Rodda Stats to 17-18'!F$3:F$465)</f>
        <v>15</v>
      </c>
      <c r="G357">
        <f>SUMIF('Rodda Stats to 17-18'!$A$3:$A$465,'Combined Stats - Formula'!$A357,'Rodda Stats to 17-18'!G$3:G$465)</f>
        <v>0</v>
      </c>
      <c r="H357">
        <f>SUMIF('Rodda Stats to 17-18'!$A$3:$A$465,'Combined Stats - Formula'!$A357,'Rodda Stats to 17-18'!H$3:H$465)</f>
        <v>0</v>
      </c>
      <c r="I357" s="23">
        <f>SUMIF('Rodda Stats to 17-18'!$A$3:$A$465,'Combined Stats - Formula'!$A357,'Rodda Stats to 17-18'!I$3:I$465)</f>
        <v>13</v>
      </c>
      <c r="J357">
        <f t="shared" si="22"/>
        <v>5.53</v>
      </c>
      <c r="K357">
        <f>SUMIF('Rodda Stats to 17-18'!$A$3:$A$465,'Combined Stats - Formula'!$A357,'Rodda Stats to 17-18'!K$3:K$465)</f>
        <v>0</v>
      </c>
      <c r="L357">
        <f>SUMIF('Rodda Stats to 17-18'!$A$3:$A$465,'Combined Stats - Formula'!$A357,'Rodda Stats to 17-18'!L$3:L$465)</f>
        <v>13</v>
      </c>
      <c r="M357">
        <f>SUMIF('Rodda Stats to 17-18'!$A$3:$A$465,'Combined Stats - Formula'!$A357,'Rodda Stats to 17-18'!M$3:M$465)</f>
        <v>624</v>
      </c>
      <c r="N357">
        <f>SUMIF('Rodda Stats to 17-18'!$A$3:$A$465,'Combined Stats - Formula'!$A357,'Rodda Stats to 17-18'!N$3:N$465)</f>
        <v>0</v>
      </c>
      <c r="O357">
        <f>SUMIF('Rodda Stats to 17-18'!$A$3:$A$465,'Combined Stats - Formula'!$A357,'Rodda Stats to 17-18'!O$3:O$465)</f>
        <v>0</v>
      </c>
      <c r="P357">
        <f t="shared" si="25"/>
        <v>48</v>
      </c>
      <c r="Q357">
        <f t="shared" si="23"/>
        <v>0</v>
      </c>
      <c r="R357">
        <f t="shared" si="24"/>
        <v>0</v>
      </c>
      <c r="S357" s="23">
        <f>SUMIF('Rodda Stats to 17-18'!$A$3:$A$465,'Combined Stats - Formula'!$A357,'Rodda Stats to 17-18'!S$3:S$465)</f>
        <v>0</v>
      </c>
      <c r="T357">
        <f>SUMIF('Rodda Stats to 17-18'!$A$3:$A$465,'Combined Stats - Formula'!$A357,'Rodda Stats to 17-18'!T$3:T$465)</f>
        <v>4</v>
      </c>
      <c r="U357">
        <f>SUMIF('Rodda Stats to 17-18'!$A$3:$A$465,'Combined Stats - Formula'!$A357,'Rodda Stats to 17-18'!U$3:U$465)</f>
        <v>0</v>
      </c>
      <c r="V357">
        <f>SUMIF('Rodda Stats to 17-18'!$A$3:$A$465,'Combined Stats - Formula'!$A357,'Rodda Stats to 17-18'!V$3:V$465)</f>
        <v>0</v>
      </c>
    </row>
    <row r="358" spans="1:22" x14ac:dyDescent="0.25">
      <c r="A358" s="20" t="s">
        <v>892</v>
      </c>
      <c r="B358">
        <f>SUMIF('Rodda Stats to 17-18'!$A$3:$A$465,'Combined Stats - Formula'!$A358,'Rodda Stats to 17-18'!B$3:B$465)</f>
        <v>0</v>
      </c>
      <c r="C358">
        <f>SUMIF('Rodda Stats to 17-18'!$A$3:$A$465,'Combined Stats - Formula'!$A358,'Rodda Stats to 17-18'!C$3:C$465)</f>
        <v>2</v>
      </c>
      <c r="D358">
        <f>SUMIF('Rodda Stats to 17-18'!$A$3:$A$465,'Combined Stats - Formula'!$A358,'Rodda Stats to 17-18'!D$3:D$465)</f>
        <v>1</v>
      </c>
      <c r="E358">
        <f>SUMIF('Rodda Stats to 17-18'!$A$3:$A$465,'Combined Stats - Formula'!$A358,'Rodda Stats to 17-18'!E$3:E$465)</f>
        <v>1</v>
      </c>
      <c r="F358">
        <f>SUMIF('Rodda Stats to 17-18'!$A$3:$A$465,'Combined Stats - Formula'!$A358,'Rodda Stats to 17-18'!F$3:F$465)</f>
        <v>0</v>
      </c>
      <c r="G358">
        <f>SUMIF('Rodda Stats to 17-18'!$A$3:$A$465,'Combined Stats - Formula'!$A358,'Rodda Stats to 17-18'!G$3:G$465)</f>
        <v>0</v>
      </c>
      <c r="H358">
        <f>SUMIF('Rodda Stats to 17-18'!$A$3:$A$465,'Combined Stats - Formula'!$A358,'Rodda Stats to 17-18'!H$3:H$465)</f>
        <v>0</v>
      </c>
      <c r="I358" s="23">
        <f>SUMIF('Rodda Stats to 17-18'!$A$3:$A$465,'Combined Stats - Formula'!$A358,'Rodda Stats to 17-18'!I$3:I$465)</f>
        <v>1</v>
      </c>
      <c r="J358">
        <f t="shared" si="22"/>
        <v>1</v>
      </c>
      <c r="K358">
        <f>SUMIF('Rodda Stats to 17-18'!$A$3:$A$465,'Combined Stats - Formula'!$A358,'Rodda Stats to 17-18'!K$3:K$465)</f>
        <v>0</v>
      </c>
      <c r="L358">
        <f>SUMIF('Rodda Stats to 17-18'!$A$3:$A$465,'Combined Stats - Formula'!$A358,'Rodda Stats to 17-18'!L$3:L$465)</f>
        <v>2</v>
      </c>
      <c r="M358">
        <f>SUMIF('Rodda Stats to 17-18'!$A$3:$A$465,'Combined Stats - Formula'!$A358,'Rodda Stats to 17-18'!M$3:M$465)</f>
        <v>46</v>
      </c>
      <c r="N358">
        <f>SUMIF('Rodda Stats to 17-18'!$A$3:$A$465,'Combined Stats - Formula'!$A358,'Rodda Stats to 17-18'!N$3:N$465)</f>
        <v>0</v>
      </c>
      <c r="O358">
        <f>SUMIF('Rodda Stats to 17-18'!$A$3:$A$465,'Combined Stats - Formula'!$A358,'Rodda Stats to 17-18'!O$3:O$465)</f>
        <v>0</v>
      </c>
      <c r="P358">
        <f t="shared" si="25"/>
        <v>23</v>
      </c>
      <c r="Q358">
        <f t="shared" si="23"/>
        <v>0</v>
      </c>
      <c r="R358">
        <f t="shared" si="24"/>
        <v>0</v>
      </c>
      <c r="S358" s="23">
        <f>SUMIF('Rodda Stats to 17-18'!$A$3:$A$465,'Combined Stats - Formula'!$A358,'Rodda Stats to 17-18'!S$3:S$465)</f>
        <v>0</v>
      </c>
      <c r="T358">
        <f>SUMIF('Rodda Stats to 17-18'!$A$3:$A$465,'Combined Stats - Formula'!$A358,'Rodda Stats to 17-18'!T$3:T$465)</f>
        <v>1</v>
      </c>
      <c r="U358">
        <f>SUMIF('Rodda Stats to 17-18'!$A$3:$A$465,'Combined Stats - Formula'!$A358,'Rodda Stats to 17-18'!U$3:U$465)</f>
        <v>0</v>
      </c>
      <c r="V358">
        <f>SUMIF('Rodda Stats to 17-18'!$A$3:$A$465,'Combined Stats - Formula'!$A358,'Rodda Stats to 17-18'!V$3:V$465)</f>
        <v>0</v>
      </c>
    </row>
    <row r="359" spans="1:22" x14ac:dyDescent="0.25">
      <c r="A359" s="20" t="s">
        <v>893</v>
      </c>
      <c r="B359">
        <f>SUMIF('Rodda Stats to 17-18'!$A$3:$A$465,'Combined Stats - Formula'!$A359,'Rodda Stats to 17-18'!B$3:B$465)</f>
        <v>0</v>
      </c>
      <c r="C359">
        <f>SUMIF('Rodda Stats to 17-18'!$A$3:$A$465,'Combined Stats - Formula'!$A359,'Rodda Stats to 17-18'!C$3:C$465)</f>
        <v>1</v>
      </c>
      <c r="D359">
        <f>SUMIF('Rodda Stats to 17-18'!$A$3:$A$465,'Combined Stats - Formula'!$A359,'Rodda Stats to 17-18'!D$3:D$465)</f>
        <v>1</v>
      </c>
      <c r="E359">
        <f>SUMIF('Rodda Stats to 17-18'!$A$3:$A$465,'Combined Stats - Formula'!$A359,'Rodda Stats to 17-18'!E$3:E$465)</f>
        <v>7</v>
      </c>
      <c r="F359">
        <f>SUMIF('Rodda Stats to 17-18'!$A$3:$A$465,'Combined Stats - Formula'!$A359,'Rodda Stats to 17-18'!F$3:F$465)</f>
        <v>0</v>
      </c>
      <c r="G359">
        <f>SUMIF('Rodda Stats to 17-18'!$A$3:$A$465,'Combined Stats - Formula'!$A359,'Rodda Stats to 17-18'!G$3:G$465)</f>
        <v>0</v>
      </c>
      <c r="H359">
        <f>SUMIF('Rodda Stats to 17-18'!$A$3:$A$465,'Combined Stats - Formula'!$A359,'Rodda Stats to 17-18'!H$3:H$465)</f>
        <v>0</v>
      </c>
      <c r="I359" s="23">
        <f>SUMIF('Rodda Stats to 17-18'!$A$3:$A$465,'Combined Stats - Formula'!$A359,'Rodda Stats to 17-18'!I$3:I$465)</f>
        <v>7</v>
      </c>
      <c r="J359">
        <f t="shared" si="22"/>
        <v>7</v>
      </c>
      <c r="K359">
        <f>SUMIF('Rodda Stats to 17-18'!$A$3:$A$465,'Combined Stats - Formula'!$A359,'Rodda Stats to 17-18'!K$3:K$465)</f>
        <v>0</v>
      </c>
      <c r="L359">
        <f>SUMIF('Rodda Stats to 17-18'!$A$3:$A$465,'Combined Stats - Formula'!$A359,'Rodda Stats to 17-18'!L$3:L$465)</f>
        <v>0</v>
      </c>
      <c r="M359">
        <f>SUMIF('Rodda Stats to 17-18'!$A$3:$A$465,'Combined Stats - Formula'!$A359,'Rodda Stats to 17-18'!M$3:M$465)</f>
        <v>0</v>
      </c>
      <c r="N359">
        <f>SUMIF('Rodda Stats to 17-18'!$A$3:$A$465,'Combined Stats - Formula'!$A359,'Rodda Stats to 17-18'!N$3:N$465)</f>
        <v>0</v>
      </c>
      <c r="O359">
        <f>SUMIF('Rodda Stats to 17-18'!$A$3:$A$465,'Combined Stats - Formula'!$A359,'Rodda Stats to 17-18'!O$3:O$465)</f>
        <v>0</v>
      </c>
      <c r="P359" t="str">
        <f t="shared" si="25"/>
        <v/>
      </c>
      <c r="Q359">
        <f t="shared" si="23"/>
        <v>0</v>
      </c>
      <c r="R359">
        <f t="shared" si="24"/>
        <v>0</v>
      </c>
      <c r="S359" s="23">
        <f>SUMIF('Rodda Stats to 17-18'!$A$3:$A$465,'Combined Stats - Formula'!$A359,'Rodda Stats to 17-18'!S$3:S$465)</f>
        <v>0</v>
      </c>
      <c r="T359">
        <f>SUMIF('Rodda Stats to 17-18'!$A$3:$A$465,'Combined Stats - Formula'!$A359,'Rodda Stats to 17-18'!T$3:T$465)</f>
        <v>0</v>
      </c>
      <c r="U359">
        <f>SUMIF('Rodda Stats to 17-18'!$A$3:$A$465,'Combined Stats - Formula'!$A359,'Rodda Stats to 17-18'!U$3:U$465)</f>
        <v>0</v>
      </c>
      <c r="V359">
        <f>SUMIF('Rodda Stats to 17-18'!$A$3:$A$465,'Combined Stats - Formula'!$A359,'Rodda Stats to 17-18'!V$3:V$465)</f>
        <v>0</v>
      </c>
    </row>
    <row r="360" spans="1:22" x14ac:dyDescent="0.25">
      <c r="A360" s="20" t="s">
        <v>494</v>
      </c>
      <c r="B360">
        <f>SUMIF('Rodda Stats to 17-18'!$A$3:$A$465,'Combined Stats - Formula'!$A360,'Rodda Stats to 17-18'!B$3:B$465)</f>
        <v>2</v>
      </c>
      <c r="C360">
        <f>SUMIF('Rodda Stats to 17-18'!$A$3:$A$465,'Combined Stats - Formula'!$A360,'Rodda Stats to 17-18'!C$3:C$465)</f>
        <v>47</v>
      </c>
      <c r="D360">
        <f>SUMIF('Rodda Stats to 17-18'!$A$3:$A$465,'Combined Stats - Formula'!$A360,'Rodda Stats to 17-18'!D$3:D$465)</f>
        <v>37</v>
      </c>
      <c r="E360">
        <f>SUMIF('Rodda Stats to 17-18'!$A$3:$A$465,'Combined Stats - Formula'!$A360,'Rodda Stats to 17-18'!E$3:E$465)</f>
        <v>359</v>
      </c>
      <c r="F360">
        <f>SUMIF('Rodda Stats to 17-18'!$A$3:$A$465,'Combined Stats - Formula'!$A360,'Rodda Stats to 17-18'!F$3:F$465)</f>
        <v>9</v>
      </c>
      <c r="G360">
        <f>SUMIF('Rodda Stats to 17-18'!$A$3:$A$465,'Combined Stats - Formula'!$A360,'Rodda Stats to 17-18'!G$3:G$465)</f>
        <v>0</v>
      </c>
      <c r="H360">
        <f>SUMIF('Rodda Stats to 17-18'!$A$3:$A$465,'Combined Stats - Formula'!$A360,'Rodda Stats to 17-18'!H$3:H$465)</f>
        <v>0</v>
      </c>
      <c r="I360" s="23">
        <f>SUMIF('Rodda Stats to 17-18'!$A$3:$A$465,'Combined Stats - Formula'!$A360,'Rodda Stats to 17-18'!I$3:I$465)</f>
        <v>69</v>
      </c>
      <c r="J360">
        <f t="shared" si="22"/>
        <v>12.82</v>
      </c>
      <c r="K360">
        <f>SUMIF('Rodda Stats to 17-18'!$A$3:$A$465,'Combined Stats - Formula'!$A360,'Rodda Stats to 17-18'!K$3:K$465)</f>
        <v>285</v>
      </c>
      <c r="L360">
        <f>SUMIF('Rodda Stats to 17-18'!$A$3:$A$465,'Combined Stats - Formula'!$A360,'Rodda Stats to 17-18'!L$3:L$465)</f>
        <v>68</v>
      </c>
      <c r="M360">
        <f>SUMIF('Rodda Stats to 17-18'!$A$3:$A$465,'Combined Stats - Formula'!$A360,'Rodda Stats to 17-18'!M$3:M$465)</f>
        <v>1497</v>
      </c>
      <c r="N360">
        <f>SUMIF('Rodda Stats to 17-18'!$A$3:$A$465,'Combined Stats - Formula'!$A360,'Rodda Stats to 17-18'!N$3:N$465)</f>
        <v>2</v>
      </c>
      <c r="O360">
        <f>SUMIF('Rodda Stats to 17-18'!$A$3:$A$465,'Combined Stats - Formula'!$A360,'Rodda Stats to 17-18'!O$3:O$465)</f>
        <v>0</v>
      </c>
      <c r="P360">
        <f t="shared" si="25"/>
        <v>22.01</v>
      </c>
      <c r="Q360">
        <f t="shared" si="23"/>
        <v>25.15</v>
      </c>
      <c r="R360">
        <f t="shared" si="24"/>
        <v>5.25</v>
      </c>
      <c r="S360" s="23">
        <f>SUMIF('Rodda Stats to 17-18'!$A$3:$A$465,'Combined Stats - Formula'!$A360,'Rodda Stats to 17-18'!S$3:S$465)</f>
        <v>2</v>
      </c>
      <c r="T360">
        <f>SUMIF('Rodda Stats to 17-18'!$A$3:$A$465,'Combined Stats - Formula'!$A360,'Rodda Stats to 17-18'!T$3:T$465)</f>
        <v>17</v>
      </c>
      <c r="U360">
        <f>SUMIF('Rodda Stats to 17-18'!$A$3:$A$465,'Combined Stats - Formula'!$A360,'Rodda Stats to 17-18'!U$3:U$465)</f>
        <v>0</v>
      </c>
      <c r="V360">
        <f>SUMIF('Rodda Stats to 17-18'!$A$3:$A$465,'Combined Stats - Formula'!$A360,'Rodda Stats to 17-18'!V$3:V$465)</f>
        <v>0</v>
      </c>
    </row>
    <row r="361" spans="1:22" x14ac:dyDescent="0.25">
      <c r="A361" s="22" t="s">
        <v>894</v>
      </c>
      <c r="B361">
        <f>SUMIF('Rodda Stats to 17-18'!$A$3:$A$465,'Combined Stats - Formula'!$A361,'Rodda Stats to 17-18'!B$3:B$465)</f>
        <v>0</v>
      </c>
      <c r="C361">
        <f>SUMIF('Rodda Stats to 17-18'!$A$3:$A$465,'Combined Stats - Formula'!$A361,'Rodda Stats to 17-18'!C$3:C$465)</f>
        <v>3</v>
      </c>
      <c r="D361">
        <f>SUMIF('Rodda Stats to 17-18'!$A$3:$A$465,'Combined Stats - Formula'!$A361,'Rodda Stats to 17-18'!D$3:D$465)</f>
        <v>3</v>
      </c>
      <c r="E361">
        <f>SUMIF('Rodda Stats to 17-18'!$A$3:$A$465,'Combined Stats - Formula'!$A361,'Rodda Stats to 17-18'!E$3:E$465)</f>
        <v>39</v>
      </c>
      <c r="F361">
        <f>SUMIF('Rodda Stats to 17-18'!$A$3:$A$465,'Combined Stats - Formula'!$A361,'Rodda Stats to 17-18'!F$3:F$465)</f>
        <v>1</v>
      </c>
      <c r="G361">
        <f>SUMIF('Rodda Stats to 17-18'!$A$3:$A$465,'Combined Stats - Formula'!$A361,'Rodda Stats to 17-18'!G$3:G$465)</f>
        <v>0</v>
      </c>
      <c r="H361">
        <f>SUMIF('Rodda Stats to 17-18'!$A$3:$A$465,'Combined Stats - Formula'!$A361,'Rodda Stats to 17-18'!H$3:H$465)</f>
        <v>0</v>
      </c>
      <c r="I361" s="23">
        <f>SUMIF('Rodda Stats to 17-18'!$A$3:$A$465,'Combined Stats - Formula'!$A361,'Rodda Stats to 17-18'!I$3:I$465)</f>
        <v>26</v>
      </c>
      <c r="J361">
        <f t="shared" si="22"/>
        <v>19.5</v>
      </c>
      <c r="K361">
        <f>SUMIF('Rodda Stats to 17-18'!$A$3:$A$465,'Combined Stats - Formula'!$A361,'Rodda Stats to 17-18'!K$3:K$465)</f>
        <v>0</v>
      </c>
      <c r="L361">
        <f>SUMIF('Rodda Stats to 17-18'!$A$3:$A$465,'Combined Stats - Formula'!$A361,'Rodda Stats to 17-18'!L$3:L$465)</f>
        <v>5</v>
      </c>
      <c r="M361">
        <f>SUMIF('Rodda Stats to 17-18'!$A$3:$A$465,'Combined Stats - Formula'!$A361,'Rodda Stats to 17-18'!M$3:M$465)</f>
        <v>43</v>
      </c>
      <c r="N361">
        <f>SUMIF('Rodda Stats to 17-18'!$A$3:$A$465,'Combined Stats - Formula'!$A361,'Rodda Stats to 17-18'!N$3:N$465)</f>
        <v>0</v>
      </c>
      <c r="O361">
        <f>SUMIF('Rodda Stats to 17-18'!$A$3:$A$465,'Combined Stats - Formula'!$A361,'Rodda Stats to 17-18'!O$3:O$465)</f>
        <v>0</v>
      </c>
      <c r="P361">
        <f t="shared" si="25"/>
        <v>8.6</v>
      </c>
      <c r="Q361">
        <f t="shared" si="23"/>
        <v>0</v>
      </c>
      <c r="R361">
        <f t="shared" si="24"/>
        <v>0</v>
      </c>
      <c r="S361" s="23">
        <f>SUMIF('Rodda Stats to 17-18'!$A$3:$A$465,'Combined Stats - Formula'!$A361,'Rodda Stats to 17-18'!S$3:S$465)</f>
        <v>0</v>
      </c>
      <c r="T361">
        <f>SUMIF('Rodda Stats to 17-18'!$A$3:$A$465,'Combined Stats - Formula'!$A361,'Rodda Stats to 17-18'!T$3:T$465)</f>
        <v>0</v>
      </c>
      <c r="U361">
        <f>SUMIF('Rodda Stats to 17-18'!$A$3:$A$465,'Combined Stats - Formula'!$A361,'Rodda Stats to 17-18'!U$3:U$465)</f>
        <v>0</v>
      </c>
      <c r="V361">
        <f>SUMIF('Rodda Stats to 17-18'!$A$3:$A$465,'Combined Stats - Formula'!$A361,'Rodda Stats to 17-18'!V$3:V$465)</f>
        <v>0</v>
      </c>
    </row>
    <row r="362" spans="1:22" x14ac:dyDescent="0.25">
      <c r="A362" s="20" t="s">
        <v>895</v>
      </c>
      <c r="B362">
        <f>SUMIF('Rodda Stats to 17-18'!$A$3:$A$465,'Combined Stats - Formula'!$A362,'Rodda Stats to 17-18'!B$3:B$465)</f>
        <v>0</v>
      </c>
      <c r="C362">
        <f>SUMIF('Rodda Stats to 17-18'!$A$3:$A$465,'Combined Stats - Formula'!$A362,'Rodda Stats to 17-18'!C$3:C$465)</f>
        <v>3</v>
      </c>
      <c r="D362">
        <f>SUMIF('Rodda Stats to 17-18'!$A$3:$A$465,'Combined Stats - Formula'!$A362,'Rodda Stats to 17-18'!D$3:D$465)</f>
        <v>3</v>
      </c>
      <c r="E362">
        <f>SUMIF('Rodda Stats to 17-18'!$A$3:$A$465,'Combined Stats - Formula'!$A362,'Rodda Stats to 17-18'!E$3:E$465)</f>
        <v>22</v>
      </c>
      <c r="F362">
        <f>SUMIF('Rodda Stats to 17-18'!$A$3:$A$465,'Combined Stats - Formula'!$A362,'Rodda Stats to 17-18'!F$3:F$465)</f>
        <v>1</v>
      </c>
      <c r="G362">
        <f>SUMIF('Rodda Stats to 17-18'!$A$3:$A$465,'Combined Stats - Formula'!$A362,'Rodda Stats to 17-18'!G$3:G$465)</f>
        <v>0</v>
      </c>
      <c r="H362">
        <f>SUMIF('Rodda Stats to 17-18'!$A$3:$A$465,'Combined Stats - Formula'!$A362,'Rodda Stats to 17-18'!H$3:H$465)</f>
        <v>0</v>
      </c>
      <c r="I362" s="23">
        <f>SUMIF('Rodda Stats to 17-18'!$A$3:$A$465,'Combined Stats - Formula'!$A362,'Rodda Stats to 17-18'!I$3:I$465)</f>
        <v>14.1</v>
      </c>
      <c r="J362">
        <f t="shared" si="22"/>
        <v>11</v>
      </c>
      <c r="K362">
        <f>SUMIF('Rodda Stats to 17-18'!$A$3:$A$465,'Combined Stats - Formula'!$A362,'Rodda Stats to 17-18'!K$3:K$465)</f>
        <v>0</v>
      </c>
      <c r="L362">
        <f>SUMIF('Rodda Stats to 17-18'!$A$3:$A$465,'Combined Stats - Formula'!$A362,'Rodda Stats to 17-18'!L$3:L$465)</f>
        <v>5</v>
      </c>
      <c r="M362">
        <f>SUMIF('Rodda Stats to 17-18'!$A$3:$A$465,'Combined Stats - Formula'!$A362,'Rodda Stats to 17-18'!M$3:M$465)</f>
        <v>78</v>
      </c>
      <c r="N362">
        <f>SUMIF('Rodda Stats to 17-18'!$A$3:$A$465,'Combined Stats - Formula'!$A362,'Rodda Stats to 17-18'!N$3:N$465)</f>
        <v>0</v>
      </c>
      <c r="O362">
        <f>SUMIF('Rodda Stats to 17-18'!$A$3:$A$465,'Combined Stats - Formula'!$A362,'Rodda Stats to 17-18'!O$3:O$465)</f>
        <v>0</v>
      </c>
      <c r="P362">
        <f t="shared" si="25"/>
        <v>15.6</v>
      </c>
      <c r="Q362">
        <f t="shared" si="23"/>
        <v>0</v>
      </c>
      <c r="R362">
        <f t="shared" si="24"/>
        <v>0</v>
      </c>
      <c r="S362" s="23">
        <f>SUMIF('Rodda Stats to 17-18'!$A$3:$A$465,'Combined Stats - Formula'!$A362,'Rodda Stats to 17-18'!S$3:S$465)</f>
        <v>0</v>
      </c>
      <c r="T362">
        <f>SUMIF('Rodda Stats to 17-18'!$A$3:$A$465,'Combined Stats - Formula'!$A362,'Rodda Stats to 17-18'!T$3:T$465)</f>
        <v>0</v>
      </c>
      <c r="U362">
        <f>SUMIF('Rodda Stats to 17-18'!$A$3:$A$465,'Combined Stats - Formula'!$A362,'Rodda Stats to 17-18'!U$3:U$465)</f>
        <v>0</v>
      </c>
      <c r="V362">
        <f>SUMIF('Rodda Stats to 17-18'!$A$3:$A$465,'Combined Stats - Formula'!$A362,'Rodda Stats to 17-18'!V$3:V$465)</f>
        <v>0</v>
      </c>
    </row>
    <row r="363" spans="1:22" x14ac:dyDescent="0.25">
      <c r="A363" s="20" t="s">
        <v>896</v>
      </c>
      <c r="B363">
        <f>SUMIF('Rodda Stats to 17-18'!$A$3:$A$465,'Combined Stats - Formula'!$A363,'Rodda Stats to 17-18'!B$3:B$465)</f>
        <v>0</v>
      </c>
      <c r="C363">
        <f>SUMIF('Rodda Stats to 17-18'!$A$3:$A$465,'Combined Stats - Formula'!$A363,'Rodda Stats to 17-18'!C$3:C$465)</f>
        <v>14</v>
      </c>
      <c r="D363">
        <f>SUMIF('Rodda Stats to 17-18'!$A$3:$A$465,'Combined Stats - Formula'!$A363,'Rodda Stats to 17-18'!D$3:D$465)</f>
        <v>17</v>
      </c>
      <c r="E363">
        <f>SUMIF('Rodda Stats to 17-18'!$A$3:$A$465,'Combined Stats - Formula'!$A363,'Rodda Stats to 17-18'!E$3:E$465)</f>
        <v>316</v>
      </c>
      <c r="F363">
        <f>SUMIF('Rodda Stats to 17-18'!$A$3:$A$465,'Combined Stats - Formula'!$A363,'Rodda Stats to 17-18'!F$3:F$465)</f>
        <v>0</v>
      </c>
      <c r="G363">
        <f>SUMIF('Rodda Stats to 17-18'!$A$3:$A$465,'Combined Stats - Formula'!$A363,'Rodda Stats to 17-18'!G$3:G$465)</f>
        <v>2</v>
      </c>
      <c r="H363">
        <f>SUMIF('Rodda Stats to 17-18'!$A$3:$A$465,'Combined Stats - Formula'!$A363,'Rodda Stats to 17-18'!H$3:H$465)</f>
        <v>0</v>
      </c>
      <c r="I363" s="23">
        <f>SUMIF('Rodda Stats to 17-18'!$A$3:$A$465,'Combined Stats - Formula'!$A363,'Rodda Stats to 17-18'!I$3:I$465)</f>
        <v>59</v>
      </c>
      <c r="J363">
        <f t="shared" si="22"/>
        <v>18.59</v>
      </c>
      <c r="K363">
        <f>SUMIF('Rodda Stats to 17-18'!$A$3:$A$465,'Combined Stats - Formula'!$A363,'Rodda Stats to 17-18'!K$3:K$465)</f>
        <v>0</v>
      </c>
      <c r="L363">
        <f>SUMIF('Rodda Stats to 17-18'!$A$3:$A$465,'Combined Stats - Formula'!$A363,'Rodda Stats to 17-18'!L$3:L$465)</f>
        <v>0</v>
      </c>
      <c r="M363">
        <f>SUMIF('Rodda Stats to 17-18'!$A$3:$A$465,'Combined Stats - Formula'!$A363,'Rodda Stats to 17-18'!M$3:M$465)</f>
        <v>33</v>
      </c>
      <c r="N363">
        <f>SUMIF('Rodda Stats to 17-18'!$A$3:$A$465,'Combined Stats - Formula'!$A363,'Rodda Stats to 17-18'!N$3:N$465)</f>
        <v>0</v>
      </c>
      <c r="O363">
        <f>SUMIF('Rodda Stats to 17-18'!$A$3:$A$465,'Combined Stats - Formula'!$A363,'Rodda Stats to 17-18'!O$3:O$465)</f>
        <v>0</v>
      </c>
      <c r="P363" t="str">
        <f t="shared" si="25"/>
        <v/>
      </c>
      <c r="Q363">
        <f t="shared" si="23"/>
        <v>0</v>
      </c>
      <c r="R363">
        <f t="shared" si="24"/>
        <v>0</v>
      </c>
      <c r="S363" s="23">
        <f>SUMIF('Rodda Stats to 17-18'!$A$3:$A$465,'Combined Stats - Formula'!$A363,'Rodda Stats to 17-18'!S$3:S$465)</f>
        <v>0</v>
      </c>
      <c r="T363">
        <f>SUMIF('Rodda Stats to 17-18'!$A$3:$A$465,'Combined Stats - Formula'!$A363,'Rodda Stats to 17-18'!T$3:T$465)</f>
        <v>4</v>
      </c>
      <c r="U363">
        <f>SUMIF('Rodda Stats to 17-18'!$A$3:$A$465,'Combined Stats - Formula'!$A363,'Rodda Stats to 17-18'!U$3:U$465)</f>
        <v>0</v>
      </c>
      <c r="V363">
        <f>SUMIF('Rodda Stats to 17-18'!$A$3:$A$465,'Combined Stats - Formula'!$A363,'Rodda Stats to 17-18'!V$3:V$465)</f>
        <v>0</v>
      </c>
    </row>
    <row r="364" spans="1:22" x14ac:dyDescent="0.25">
      <c r="A364" s="20" t="s">
        <v>897</v>
      </c>
      <c r="B364">
        <f>SUMIF('Rodda Stats to 17-18'!$A$3:$A$465,'Combined Stats - Formula'!$A364,'Rodda Stats to 17-18'!B$3:B$465)</f>
        <v>0</v>
      </c>
      <c r="C364">
        <f>SUMIF('Rodda Stats to 17-18'!$A$3:$A$465,'Combined Stats - Formula'!$A364,'Rodda Stats to 17-18'!C$3:C$465)</f>
        <v>1</v>
      </c>
      <c r="D364">
        <f>SUMIF('Rodda Stats to 17-18'!$A$3:$A$465,'Combined Stats - Formula'!$A364,'Rodda Stats to 17-18'!D$3:D$465)</f>
        <v>1</v>
      </c>
      <c r="E364">
        <f>SUMIF('Rodda Stats to 17-18'!$A$3:$A$465,'Combined Stats - Formula'!$A364,'Rodda Stats to 17-18'!E$3:E$465)</f>
        <v>0</v>
      </c>
      <c r="F364">
        <f>SUMIF('Rodda Stats to 17-18'!$A$3:$A$465,'Combined Stats - Formula'!$A364,'Rodda Stats to 17-18'!F$3:F$465)</f>
        <v>0</v>
      </c>
      <c r="G364">
        <f>SUMIF('Rodda Stats to 17-18'!$A$3:$A$465,'Combined Stats - Formula'!$A364,'Rodda Stats to 17-18'!G$3:G$465)</f>
        <v>0</v>
      </c>
      <c r="H364">
        <f>SUMIF('Rodda Stats to 17-18'!$A$3:$A$465,'Combined Stats - Formula'!$A364,'Rodda Stats to 17-18'!H$3:H$465)</f>
        <v>0</v>
      </c>
      <c r="I364" s="23">
        <f>SUMIF('Rodda Stats to 17-18'!$A$3:$A$465,'Combined Stats - Formula'!$A364,'Rodda Stats to 17-18'!I$3:I$465)</f>
        <v>0</v>
      </c>
      <c r="J364">
        <f t="shared" si="22"/>
        <v>0</v>
      </c>
      <c r="K364">
        <f>SUMIF('Rodda Stats to 17-18'!$A$3:$A$465,'Combined Stats - Formula'!$A364,'Rodda Stats to 17-18'!K$3:K$465)</f>
        <v>0</v>
      </c>
      <c r="L364">
        <f>SUMIF('Rodda Stats to 17-18'!$A$3:$A$465,'Combined Stats - Formula'!$A364,'Rodda Stats to 17-18'!L$3:L$465)</f>
        <v>0</v>
      </c>
      <c r="M364">
        <f>SUMIF('Rodda Stats to 17-18'!$A$3:$A$465,'Combined Stats - Formula'!$A364,'Rodda Stats to 17-18'!M$3:M$465)</f>
        <v>0</v>
      </c>
      <c r="N364">
        <f>SUMIF('Rodda Stats to 17-18'!$A$3:$A$465,'Combined Stats - Formula'!$A364,'Rodda Stats to 17-18'!N$3:N$465)</f>
        <v>0</v>
      </c>
      <c r="O364">
        <f>SUMIF('Rodda Stats to 17-18'!$A$3:$A$465,'Combined Stats - Formula'!$A364,'Rodda Stats to 17-18'!O$3:O$465)</f>
        <v>0</v>
      </c>
      <c r="P364" t="str">
        <f t="shared" si="25"/>
        <v/>
      </c>
      <c r="Q364">
        <f t="shared" si="23"/>
        <v>0</v>
      </c>
      <c r="R364">
        <f t="shared" si="24"/>
        <v>0</v>
      </c>
      <c r="S364" s="23">
        <f>SUMIF('Rodda Stats to 17-18'!$A$3:$A$465,'Combined Stats - Formula'!$A364,'Rodda Stats to 17-18'!S$3:S$465)</f>
        <v>0</v>
      </c>
      <c r="T364">
        <f>SUMIF('Rodda Stats to 17-18'!$A$3:$A$465,'Combined Stats - Formula'!$A364,'Rodda Stats to 17-18'!T$3:T$465)</f>
        <v>0</v>
      </c>
      <c r="U364">
        <f>SUMIF('Rodda Stats to 17-18'!$A$3:$A$465,'Combined Stats - Formula'!$A364,'Rodda Stats to 17-18'!U$3:U$465)</f>
        <v>0</v>
      </c>
      <c r="V364">
        <f>SUMIF('Rodda Stats to 17-18'!$A$3:$A$465,'Combined Stats - Formula'!$A364,'Rodda Stats to 17-18'!V$3:V$465)</f>
        <v>0</v>
      </c>
    </row>
    <row r="365" spans="1:22" x14ac:dyDescent="0.25">
      <c r="A365" s="20" t="s">
        <v>898</v>
      </c>
      <c r="B365">
        <f>SUMIF('Rodda Stats to 17-18'!$A$3:$A$465,'Combined Stats - Formula'!$A365,'Rodda Stats to 17-18'!B$3:B$465)</f>
        <v>0</v>
      </c>
      <c r="C365">
        <f>SUMIF('Rodda Stats to 17-18'!$A$3:$A$465,'Combined Stats - Formula'!$A365,'Rodda Stats to 17-18'!C$3:C$465)</f>
        <v>11</v>
      </c>
      <c r="D365">
        <f>SUMIF('Rodda Stats to 17-18'!$A$3:$A$465,'Combined Stats - Formula'!$A365,'Rodda Stats to 17-18'!D$3:D$465)</f>
        <v>12</v>
      </c>
      <c r="E365">
        <f>SUMIF('Rodda Stats to 17-18'!$A$3:$A$465,'Combined Stats - Formula'!$A365,'Rodda Stats to 17-18'!E$3:E$465)</f>
        <v>64</v>
      </c>
      <c r="F365">
        <f>SUMIF('Rodda Stats to 17-18'!$A$3:$A$465,'Combined Stats - Formula'!$A365,'Rodda Stats to 17-18'!F$3:F$465)</f>
        <v>4</v>
      </c>
      <c r="G365">
        <f>SUMIF('Rodda Stats to 17-18'!$A$3:$A$465,'Combined Stats - Formula'!$A365,'Rodda Stats to 17-18'!G$3:G$465)</f>
        <v>0</v>
      </c>
      <c r="H365">
        <f>SUMIF('Rodda Stats to 17-18'!$A$3:$A$465,'Combined Stats - Formula'!$A365,'Rodda Stats to 17-18'!H$3:H$465)</f>
        <v>0</v>
      </c>
      <c r="I365" s="23">
        <f>SUMIF('Rodda Stats to 17-18'!$A$3:$A$465,'Combined Stats - Formula'!$A365,'Rodda Stats to 17-18'!I$3:I$465)</f>
        <v>20</v>
      </c>
      <c r="J365">
        <f t="shared" si="22"/>
        <v>8</v>
      </c>
      <c r="K365">
        <f>SUMIF('Rodda Stats to 17-18'!$A$3:$A$465,'Combined Stats - Formula'!$A365,'Rodda Stats to 17-18'!K$3:K$465)</f>
        <v>0</v>
      </c>
      <c r="L365">
        <f>SUMIF('Rodda Stats to 17-18'!$A$3:$A$465,'Combined Stats - Formula'!$A365,'Rodda Stats to 17-18'!L$3:L$465)</f>
        <v>7</v>
      </c>
      <c r="M365">
        <f>SUMIF('Rodda Stats to 17-18'!$A$3:$A$465,'Combined Stats - Formula'!$A365,'Rodda Stats to 17-18'!M$3:M$465)</f>
        <v>266</v>
      </c>
      <c r="N365">
        <f>SUMIF('Rodda Stats to 17-18'!$A$3:$A$465,'Combined Stats - Formula'!$A365,'Rodda Stats to 17-18'!N$3:N$465)</f>
        <v>0</v>
      </c>
      <c r="O365">
        <f>SUMIF('Rodda Stats to 17-18'!$A$3:$A$465,'Combined Stats - Formula'!$A365,'Rodda Stats to 17-18'!O$3:O$465)</f>
        <v>0</v>
      </c>
      <c r="P365">
        <f t="shared" si="25"/>
        <v>38</v>
      </c>
      <c r="Q365">
        <f t="shared" si="23"/>
        <v>0</v>
      </c>
      <c r="R365">
        <f t="shared" si="24"/>
        <v>0</v>
      </c>
      <c r="S365" s="23">
        <f>SUMIF('Rodda Stats to 17-18'!$A$3:$A$465,'Combined Stats - Formula'!$A365,'Rodda Stats to 17-18'!S$3:S$465)</f>
        <v>0</v>
      </c>
      <c r="T365">
        <f>SUMIF('Rodda Stats to 17-18'!$A$3:$A$465,'Combined Stats - Formula'!$A365,'Rodda Stats to 17-18'!T$3:T$465)</f>
        <v>7</v>
      </c>
      <c r="U365">
        <f>SUMIF('Rodda Stats to 17-18'!$A$3:$A$465,'Combined Stats - Formula'!$A365,'Rodda Stats to 17-18'!U$3:U$465)</f>
        <v>0</v>
      </c>
      <c r="V365">
        <f>SUMIF('Rodda Stats to 17-18'!$A$3:$A$465,'Combined Stats - Formula'!$A365,'Rodda Stats to 17-18'!V$3:V$465)</f>
        <v>0</v>
      </c>
    </row>
    <row r="366" spans="1:22" x14ac:dyDescent="0.25">
      <c r="A366" s="20" t="s">
        <v>899</v>
      </c>
      <c r="B366">
        <f>SUMIF('Rodda Stats to 17-18'!$A$3:$A$465,'Combined Stats - Formula'!$A366,'Rodda Stats to 17-18'!B$3:B$465)</f>
        <v>0</v>
      </c>
      <c r="C366">
        <f>SUMIF('Rodda Stats to 17-18'!$A$3:$A$465,'Combined Stats - Formula'!$A366,'Rodda Stats to 17-18'!C$3:C$465)</f>
        <v>7</v>
      </c>
      <c r="D366">
        <f>SUMIF('Rodda Stats to 17-18'!$A$3:$A$465,'Combined Stats - Formula'!$A366,'Rodda Stats to 17-18'!D$3:D$465)</f>
        <v>8</v>
      </c>
      <c r="E366">
        <f>SUMIF('Rodda Stats to 17-18'!$A$3:$A$465,'Combined Stats - Formula'!$A366,'Rodda Stats to 17-18'!E$3:E$465)</f>
        <v>41</v>
      </c>
      <c r="F366">
        <f>SUMIF('Rodda Stats to 17-18'!$A$3:$A$465,'Combined Stats - Formula'!$A366,'Rodda Stats to 17-18'!F$3:F$465)</f>
        <v>1</v>
      </c>
      <c r="G366">
        <f>SUMIF('Rodda Stats to 17-18'!$A$3:$A$465,'Combined Stats - Formula'!$A366,'Rodda Stats to 17-18'!G$3:G$465)</f>
        <v>0</v>
      </c>
      <c r="H366">
        <f>SUMIF('Rodda Stats to 17-18'!$A$3:$A$465,'Combined Stats - Formula'!$A366,'Rodda Stats to 17-18'!H$3:H$465)</f>
        <v>0</v>
      </c>
      <c r="I366" s="23">
        <f>SUMIF('Rodda Stats to 17-18'!$A$3:$A$465,'Combined Stats - Formula'!$A366,'Rodda Stats to 17-18'!I$3:I$465)</f>
        <v>22</v>
      </c>
      <c r="J366">
        <f t="shared" si="22"/>
        <v>5.86</v>
      </c>
      <c r="K366">
        <f>SUMIF('Rodda Stats to 17-18'!$A$3:$A$465,'Combined Stats - Formula'!$A366,'Rodda Stats to 17-18'!K$3:K$465)</f>
        <v>0</v>
      </c>
      <c r="L366">
        <f>SUMIF('Rodda Stats to 17-18'!$A$3:$A$465,'Combined Stats - Formula'!$A366,'Rodda Stats to 17-18'!L$3:L$465)</f>
        <v>1</v>
      </c>
      <c r="M366">
        <f>SUMIF('Rodda Stats to 17-18'!$A$3:$A$465,'Combined Stats - Formula'!$A366,'Rodda Stats to 17-18'!M$3:M$465)</f>
        <v>15</v>
      </c>
      <c r="N366">
        <f>SUMIF('Rodda Stats to 17-18'!$A$3:$A$465,'Combined Stats - Formula'!$A366,'Rodda Stats to 17-18'!N$3:N$465)</f>
        <v>0</v>
      </c>
      <c r="O366">
        <f>SUMIF('Rodda Stats to 17-18'!$A$3:$A$465,'Combined Stats - Formula'!$A366,'Rodda Stats to 17-18'!O$3:O$465)</f>
        <v>0</v>
      </c>
      <c r="P366">
        <f t="shared" si="25"/>
        <v>15</v>
      </c>
      <c r="Q366">
        <f t="shared" si="23"/>
        <v>0</v>
      </c>
      <c r="R366">
        <f t="shared" si="24"/>
        <v>0</v>
      </c>
      <c r="S366" s="23">
        <f>SUMIF('Rodda Stats to 17-18'!$A$3:$A$465,'Combined Stats - Formula'!$A366,'Rodda Stats to 17-18'!S$3:S$465)</f>
        <v>0</v>
      </c>
      <c r="T366">
        <f>SUMIF('Rodda Stats to 17-18'!$A$3:$A$465,'Combined Stats - Formula'!$A366,'Rodda Stats to 17-18'!T$3:T$465)</f>
        <v>1</v>
      </c>
      <c r="U366">
        <f>SUMIF('Rodda Stats to 17-18'!$A$3:$A$465,'Combined Stats - Formula'!$A366,'Rodda Stats to 17-18'!U$3:U$465)</f>
        <v>0</v>
      </c>
      <c r="V366">
        <f>SUMIF('Rodda Stats to 17-18'!$A$3:$A$465,'Combined Stats - Formula'!$A366,'Rodda Stats to 17-18'!V$3:V$465)</f>
        <v>0</v>
      </c>
    </row>
    <row r="367" spans="1:22" x14ac:dyDescent="0.25">
      <c r="A367" s="20" t="s">
        <v>900</v>
      </c>
      <c r="B367">
        <f>SUMIF('Rodda Stats to 17-18'!$A$3:$A$465,'Combined Stats - Formula'!$A367,'Rodda Stats to 17-18'!B$3:B$465)</f>
        <v>0</v>
      </c>
      <c r="C367">
        <f>SUMIF('Rodda Stats to 17-18'!$A$3:$A$465,'Combined Stats - Formula'!$A367,'Rodda Stats to 17-18'!C$3:C$465)</f>
        <v>6</v>
      </c>
      <c r="D367">
        <f>SUMIF('Rodda Stats to 17-18'!$A$3:$A$465,'Combined Stats - Formula'!$A367,'Rodda Stats to 17-18'!D$3:D$465)</f>
        <v>9</v>
      </c>
      <c r="E367">
        <f>SUMIF('Rodda Stats to 17-18'!$A$3:$A$465,'Combined Stats - Formula'!$A367,'Rodda Stats to 17-18'!E$3:E$465)</f>
        <v>130</v>
      </c>
      <c r="F367">
        <f>SUMIF('Rodda Stats to 17-18'!$A$3:$A$465,'Combined Stats - Formula'!$A367,'Rodda Stats to 17-18'!F$3:F$465)</f>
        <v>1</v>
      </c>
      <c r="G367">
        <f>SUMIF('Rodda Stats to 17-18'!$A$3:$A$465,'Combined Stats - Formula'!$A367,'Rodda Stats to 17-18'!G$3:G$465)</f>
        <v>0</v>
      </c>
      <c r="H367">
        <f>SUMIF('Rodda Stats to 17-18'!$A$3:$A$465,'Combined Stats - Formula'!$A367,'Rodda Stats to 17-18'!H$3:H$465)</f>
        <v>0</v>
      </c>
      <c r="I367" s="23">
        <f>SUMIF('Rodda Stats to 17-18'!$A$3:$A$465,'Combined Stats - Formula'!$A367,'Rodda Stats to 17-18'!I$3:I$465)</f>
        <v>44</v>
      </c>
      <c r="J367">
        <f t="shared" si="22"/>
        <v>16.25</v>
      </c>
      <c r="K367">
        <f>SUMIF('Rodda Stats to 17-18'!$A$3:$A$465,'Combined Stats - Formula'!$A367,'Rodda Stats to 17-18'!K$3:K$465)</f>
        <v>0</v>
      </c>
      <c r="L367">
        <f>SUMIF('Rodda Stats to 17-18'!$A$3:$A$465,'Combined Stats - Formula'!$A367,'Rodda Stats to 17-18'!L$3:L$465)</f>
        <v>8</v>
      </c>
      <c r="M367">
        <f>SUMIF('Rodda Stats to 17-18'!$A$3:$A$465,'Combined Stats - Formula'!$A367,'Rodda Stats to 17-18'!M$3:M$465)</f>
        <v>161</v>
      </c>
      <c r="N367">
        <f>SUMIF('Rodda Stats to 17-18'!$A$3:$A$465,'Combined Stats - Formula'!$A367,'Rodda Stats to 17-18'!N$3:N$465)</f>
        <v>0</v>
      </c>
      <c r="O367">
        <f>SUMIF('Rodda Stats to 17-18'!$A$3:$A$465,'Combined Stats - Formula'!$A367,'Rodda Stats to 17-18'!O$3:O$465)</f>
        <v>0</v>
      </c>
      <c r="P367">
        <f t="shared" si="25"/>
        <v>20.13</v>
      </c>
      <c r="Q367">
        <f t="shared" si="23"/>
        <v>0</v>
      </c>
      <c r="R367">
        <f t="shared" si="24"/>
        <v>0</v>
      </c>
      <c r="S367" s="23">
        <f>SUMIF('Rodda Stats to 17-18'!$A$3:$A$465,'Combined Stats - Formula'!$A367,'Rodda Stats to 17-18'!S$3:S$465)</f>
        <v>0</v>
      </c>
      <c r="T367">
        <f>SUMIF('Rodda Stats to 17-18'!$A$3:$A$465,'Combined Stats - Formula'!$A367,'Rodda Stats to 17-18'!T$3:T$465)</f>
        <v>2</v>
      </c>
      <c r="U367">
        <f>SUMIF('Rodda Stats to 17-18'!$A$3:$A$465,'Combined Stats - Formula'!$A367,'Rodda Stats to 17-18'!U$3:U$465)</f>
        <v>0</v>
      </c>
      <c r="V367">
        <f>SUMIF('Rodda Stats to 17-18'!$A$3:$A$465,'Combined Stats - Formula'!$A367,'Rodda Stats to 17-18'!V$3:V$465)</f>
        <v>0</v>
      </c>
    </row>
    <row r="368" spans="1:22" x14ac:dyDescent="0.25">
      <c r="A368" s="20" t="s">
        <v>901</v>
      </c>
      <c r="B368">
        <f>SUMIF('Rodda Stats to 17-18'!$A$3:$A$465,'Combined Stats - Formula'!$A368,'Rodda Stats to 17-18'!B$3:B$465)</f>
        <v>0</v>
      </c>
      <c r="C368">
        <f>SUMIF('Rodda Stats to 17-18'!$A$3:$A$465,'Combined Stats - Formula'!$A368,'Rodda Stats to 17-18'!C$3:C$465)</f>
        <v>5</v>
      </c>
      <c r="D368">
        <f>SUMIF('Rodda Stats to 17-18'!$A$3:$A$465,'Combined Stats - Formula'!$A368,'Rodda Stats to 17-18'!D$3:D$465)</f>
        <v>5</v>
      </c>
      <c r="E368">
        <f>SUMIF('Rodda Stats to 17-18'!$A$3:$A$465,'Combined Stats - Formula'!$A368,'Rodda Stats to 17-18'!E$3:E$465)</f>
        <v>31</v>
      </c>
      <c r="F368">
        <f>SUMIF('Rodda Stats to 17-18'!$A$3:$A$465,'Combined Stats - Formula'!$A368,'Rodda Stats to 17-18'!F$3:F$465)</f>
        <v>0</v>
      </c>
      <c r="G368">
        <f>SUMIF('Rodda Stats to 17-18'!$A$3:$A$465,'Combined Stats - Formula'!$A368,'Rodda Stats to 17-18'!G$3:G$465)</f>
        <v>0</v>
      </c>
      <c r="H368">
        <f>SUMIF('Rodda Stats to 17-18'!$A$3:$A$465,'Combined Stats - Formula'!$A368,'Rodda Stats to 17-18'!H$3:H$465)</f>
        <v>0</v>
      </c>
      <c r="I368" s="23">
        <f>SUMIF('Rodda Stats to 17-18'!$A$3:$A$465,'Combined Stats - Formula'!$A368,'Rodda Stats to 17-18'!I$3:I$465)</f>
        <v>22</v>
      </c>
      <c r="J368">
        <f t="shared" si="22"/>
        <v>6.2</v>
      </c>
      <c r="K368">
        <f>SUMIF('Rodda Stats to 17-18'!$A$3:$A$465,'Combined Stats - Formula'!$A368,'Rodda Stats to 17-18'!K$3:K$465)</f>
        <v>0</v>
      </c>
      <c r="L368">
        <f>SUMIF('Rodda Stats to 17-18'!$A$3:$A$465,'Combined Stats - Formula'!$A368,'Rodda Stats to 17-18'!L$3:L$465)</f>
        <v>3</v>
      </c>
      <c r="M368">
        <f>SUMIF('Rodda Stats to 17-18'!$A$3:$A$465,'Combined Stats - Formula'!$A368,'Rodda Stats to 17-18'!M$3:M$465)</f>
        <v>19</v>
      </c>
      <c r="N368">
        <f>SUMIF('Rodda Stats to 17-18'!$A$3:$A$465,'Combined Stats - Formula'!$A368,'Rodda Stats to 17-18'!N$3:N$465)</f>
        <v>0</v>
      </c>
      <c r="O368">
        <f>SUMIF('Rodda Stats to 17-18'!$A$3:$A$465,'Combined Stats - Formula'!$A368,'Rodda Stats to 17-18'!O$3:O$465)</f>
        <v>0</v>
      </c>
      <c r="P368">
        <f t="shared" si="25"/>
        <v>6.33</v>
      </c>
      <c r="Q368">
        <f t="shared" si="23"/>
        <v>0</v>
      </c>
      <c r="R368">
        <f t="shared" si="24"/>
        <v>0</v>
      </c>
      <c r="S368" s="23">
        <f>SUMIF('Rodda Stats to 17-18'!$A$3:$A$465,'Combined Stats - Formula'!$A368,'Rodda Stats to 17-18'!S$3:S$465)</f>
        <v>0</v>
      </c>
      <c r="T368">
        <f>SUMIF('Rodda Stats to 17-18'!$A$3:$A$465,'Combined Stats - Formula'!$A368,'Rodda Stats to 17-18'!T$3:T$465)</f>
        <v>1</v>
      </c>
      <c r="U368">
        <f>SUMIF('Rodda Stats to 17-18'!$A$3:$A$465,'Combined Stats - Formula'!$A368,'Rodda Stats to 17-18'!U$3:U$465)</f>
        <v>0</v>
      </c>
      <c r="V368">
        <f>SUMIF('Rodda Stats to 17-18'!$A$3:$A$465,'Combined Stats - Formula'!$A368,'Rodda Stats to 17-18'!V$3:V$465)</f>
        <v>0</v>
      </c>
    </row>
    <row r="369" spans="1:22" x14ac:dyDescent="0.25">
      <c r="A369" s="20" t="s">
        <v>902</v>
      </c>
      <c r="B369">
        <f>SUMIF('Rodda Stats to 17-18'!$A$3:$A$465,'Combined Stats - Formula'!$A369,'Rodda Stats to 17-18'!B$3:B$465)</f>
        <v>0</v>
      </c>
      <c r="C369">
        <f>SUMIF('Rodda Stats to 17-18'!$A$3:$A$465,'Combined Stats - Formula'!$A369,'Rodda Stats to 17-18'!C$3:C$465)</f>
        <v>17</v>
      </c>
      <c r="D369">
        <f>SUMIF('Rodda Stats to 17-18'!$A$3:$A$465,'Combined Stats - Formula'!$A369,'Rodda Stats to 17-18'!D$3:D$465)</f>
        <v>20</v>
      </c>
      <c r="E369">
        <f>SUMIF('Rodda Stats to 17-18'!$A$3:$A$465,'Combined Stats - Formula'!$A369,'Rodda Stats to 17-18'!E$3:E$465)</f>
        <v>242</v>
      </c>
      <c r="F369">
        <f>SUMIF('Rodda Stats to 17-18'!$A$3:$A$465,'Combined Stats - Formula'!$A369,'Rodda Stats to 17-18'!F$3:F$465)</f>
        <v>1</v>
      </c>
      <c r="G369">
        <f>SUMIF('Rodda Stats to 17-18'!$A$3:$A$465,'Combined Stats - Formula'!$A369,'Rodda Stats to 17-18'!G$3:G$465)</f>
        <v>0</v>
      </c>
      <c r="H369">
        <f>SUMIF('Rodda Stats to 17-18'!$A$3:$A$465,'Combined Stats - Formula'!$A369,'Rodda Stats to 17-18'!H$3:H$465)</f>
        <v>0</v>
      </c>
      <c r="I369" s="23">
        <f>SUMIF('Rodda Stats to 17-18'!$A$3:$A$465,'Combined Stats - Formula'!$A369,'Rodda Stats to 17-18'!I$3:I$465)</f>
        <v>43</v>
      </c>
      <c r="J369">
        <f t="shared" si="22"/>
        <v>12.74</v>
      </c>
      <c r="K369">
        <f>SUMIF('Rodda Stats to 17-18'!$A$3:$A$465,'Combined Stats - Formula'!$A369,'Rodda Stats to 17-18'!K$3:K$465)</f>
        <v>0</v>
      </c>
      <c r="L369">
        <f>SUMIF('Rodda Stats to 17-18'!$A$3:$A$465,'Combined Stats - Formula'!$A369,'Rodda Stats to 17-18'!L$3:L$465)</f>
        <v>6</v>
      </c>
      <c r="M369">
        <f>SUMIF('Rodda Stats to 17-18'!$A$3:$A$465,'Combined Stats - Formula'!$A369,'Rodda Stats to 17-18'!M$3:M$465)</f>
        <v>105</v>
      </c>
      <c r="N369">
        <f>SUMIF('Rodda Stats to 17-18'!$A$3:$A$465,'Combined Stats - Formula'!$A369,'Rodda Stats to 17-18'!N$3:N$465)</f>
        <v>0</v>
      </c>
      <c r="O369">
        <f>SUMIF('Rodda Stats to 17-18'!$A$3:$A$465,'Combined Stats - Formula'!$A369,'Rodda Stats to 17-18'!O$3:O$465)</f>
        <v>0</v>
      </c>
      <c r="P369">
        <f t="shared" si="25"/>
        <v>17.5</v>
      </c>
      <c r="Q369">
        <f t="shared" si="23"/>
        <v>0</v>
      </c>
      <c r="R369">
        <f t="shared" si="24"/>
        <v>0</v>
      </c>
      <c r="S369" s="23">
        <f>SUMIF('Rodda Stats to 17-18'!$A$3:$A$465,'Combined Stats - Formula'!$A369,'Rodda Stats to 17-18'!S$3:S$465)</f>
        <v>0</v>
      </c>
      <c r="T369">
        <f>SUMIF('Rodda Stats to 17-18'!$A$3:$A$465,'Combined Stats - Formula'!$A369,'Rodda Stats to 17-18'!T$3:T$465)</f>
        <v>7</v>
      </c>
      <c r="U369">
        <f>SUMIF('Rodda Stats to 17-18'!$A$3:$A$465,'Combined Stats - Formula'!$A369,'Rodda Stats to 17-18'!U$3:U$465)</f>
        <v>0</v>
      </c>
      <c r="V369">
        <f>SUMIF('Rodda Stats to 17-18'!$A$3:$A$465,'Combined Stats - Formula'!$A369,'Rodda Stats to 17-18'!V$3:V$465)</f>
        <v>9</v>
      </c>
    </row>
    <row r="370" spans="1:22" x14ac:dyDescent="0.25">
      <c r="A370" s="20" t="s">
        <v>903</v>
      </c>
      <c r="B370">
        <f>SUMIF('Rodda Stats to 17-18'!$A$3:$A$465,'Combined Stats - Formula'!$A370,'Rodda Stats to 17-18'!B$3:B$465)</f>
        <v>0</v>
      </c>
      <c r="C370">
        <f>SUMIF('Rodda Stats to 17-18'!$A$3:$A$465,'Combined Stats - Formula'!$A370,'Rodda Stats to 17-18'!C$3:C$465)</f>
        <v>4</v>
      </c>
      <c r="D370">
        <f>SUMIF('Rodda Stats to 17-18'!$A$3:$A$465,'Combined Stats - Formula'!$A370,'Rodda Stats to 17-18'!D$3:D$465)</f>
        <v>3</v>
      </c>
      <c r="E370">
        <f>SUMIF('Rodda Stats to 17-18'!$A$3:$A$465,'Combined Stats - Formula'!$A370,'Rodda Stats to 17-18'!E$3:E$465)</f>
        <v>7</v>
      </c>
      <c r="F370">
        <f>SUMIF('Rodda Stats to 17-18'!$A$3:$A$465,'Combined Stats - Formula'!$A370,'Rodda Stats to 17-18'!F$3:F$465)</f>
        <v>1</v>
      </c>
      <c r="G370">
        <f>SUMIF('Rodda Stats to 17-18'!$A$3:$A$465,'Combined Stats - Formula'!$A370,'Rodda Stats to 17-18'!G$3:G$465)</f>
        <v>0</v>
      </c>
      <c r="H370">
        <f>SUMIF('Rodda Stats to 17-18'!$A$3:$A$465,'Combined Stats - Formula'!$A370,'Rodda Stats to 17-18'!H$3:H$465)</f>
        <v>0</v>
      </c>
      <c r="I370" s="23">
        <f>SUMIF('Rodda Stats to 17-18'!$A$3:$A$465,'Combined Stats - Formula'!$A370,'Rodda Stats to 17-18'!I$3:I$465)</f>
        <v>4</v>
      </c>
      <c r="J370">
        <f t="shared" si="22"/>
        <v>3.5</v>
      </c>
      <c r="K370">
        <f>SUMIF('Rodda Stats to 17-18'!$A$3:$A$465,'Combined Stats - Formula'!$A370,'Rodda Stats to 17-18'!K$3:K$465)</f>
        <v>0</v>
      </c>
      <c r="L370">
        <f>SUMIF('Rodda Stats to 17-18'!$A$3:$A$465,'Combined Stats - Formula'!$A370,'Rodda Stats to 17-18'!L$3:L$465)</f>
        <v>2</v>
      </c>
      <c r="M370">
        <f>SUMIF('Rodda Stats to 17-18'!$A$3:$A$465,'Combined Stats - Formula'!$A370,'Rodda Stats to 17-18'!M$3:M$465)</f>
        <v>29</v>
      </c>
      <c r="N370">
        <f>SUMIF('Rodda Stats to 17-18'!$A$3:$A$465,'Combined Stats - Formula'!$A370,'Rodda Stats to 17-18'!N$3:N$465)</f>
        <v>0</v>
      </c>
      <c r="O370">
        <f>SUMIF('Rodda Stats to 17-18'!$A$3:$A$465,'Combined Stats - Formula'!$A370,'Rodda Stats to 17-18'!O$3:O$465)</f>
        <v>0</v>
      </c>
      <c r="P370">
        <f t="shared" si="25"/>
        <v>14.5</v>
      </c>
      <c r="Q370">
        <f t="shared" si="23"/>
        <v>0</v>
      </c>
      <c r="R370">
        <f t="shared" si="24"/>
        <v>0</v>
      </c>
      <c r="S370" s="23">
        <f>SUMIF('Rodda Stats to 17-18'!$A$3:$A$465,'Combined Stats - Formula'!$A370,'Rodda Stats to 17-18'!S$3:S$465)</f>
        <v>0</v>
      </c>
      <c r="T370">
        <f>SUMIF('Rodda Stats to 17-18'!$A$3:$A$465,'Combined Stats - Formula'!$A370,'Rodda Stats to 17-18'!T$3:T$465)</f>
        <v>2</v>
      </c>
      <c r="U370">
        <f>SUMIF('Rodda Stats to 17-18'!$A$3:$A$465,'Combined Stats - Formula'!$A370,'Rodda Stats to 17-18'!U$3:U$465)</f>
        <v>0</v>
      </c>
      <c r="V370">
        <f>SUMIF('Rodda Stats to 17-18'!$A$3:$A$465,'Combined Stats - Formula'!$A370,'Rodda Stats to 17-18'!V$3:V$465)</f>
        <v>0</v>
      </c>
    </row>
    <row r="371" spans="1:22" x14ac:dyDescent="0.25">
      <c r="A371" s="20" t="s">
        <v>904</v>
      </c>
      <c r="B371">
        <f>SUMIF('Rodda Stats to 17-18'!$A$3:$A$465,'Combined Stats - Formula'!$A371,'Rodda Stats to 17-18'!B$3:B$465)</f>
        <v>0</v>
      </c>
      <c r="C371">
        <f>SUMIF('Rodda Stats to 17-18'!$A$3:$A$465,'Combined Stats - Formula'!$A371,'Rodda Stats to 17-18'!C$3:C$465)</f>
        <v>11</v>
      </c>
      <c r="D371">
        <f>SUMIF('Rodda Stats to 17-18'!$A$3:$A$465,'Combined Stats - Formula'!$A371,'Rodda Stats to 17-18'!D$3:D$465)</f>
        <v>12</v>
      </c>
      <c r="E371">
        <f>SUMIF('Rodda Stats to 17-18'!$A$3:$A$465,'Combined Stats - Formula'!$A371,'Rodda Stats to 17-18'!E$3:E$465)</f>
        <v>62</v>
      </c>
      <c r="F371">
        <f>SUMIF('Rodda Stats to 17-18'!$A$3:$A$465,'Combined Stats - Formula'!$A371,'Rodda Stats to 17-18'!F$3:F$465)</f>
        <v>2</v>
      </c>
      <c r="G371">
        <f>SUMIF('Rodda Stats to 17-18'!$A$3:$A$465,'Combined Stats - Formula'!$A371,'Rodda Stats to 17-18'!G$3:G$465)</f>
        <v>0</v>
      </c>
      <c r="H371">
        <f>SUMIF('Rodda Stats to 17-18'!$A$3:$A$465,'Combined Stats - Formula'!$A371,'Rodda Stats to 17-18'!H$3:H$465)</f>
        <v>0</v>
      </c>
      <c r="I371" s="23">
        <f>SUMIF('Rodda Stats to 17-18'!$A$3:$A$465,'Combined Stats - Formula'!$A371,'Rodda Stats to 17-18'!I$3:I$465)</f>
        <v>29</v>
      </c>
      <c r="J371">
        <f t="shared" si="22"/>
        <v>6.2</v>
      </c>
      <c r="K371">
        <f>SUMIF('Rodda Stats to 17-18'!$A$3:$A$465,'Combined Stats - Formula'!$A371,'Rodda Stats to 17-18'!K$3:K$465)</f>
        <v>0</v>
      </c>
      <c r="L371">
        <f>SUMIF('Rodda Stats to 17-18'!$A$3:$A$465,'Combined Stats - Formula'!$A371,'Rodda Stats to 17-18'!L$3:L$465)</f>
        <v>6</v>
      </c>
      <c r="M371">
        <f>SUMIF('Rodda Stats to 17-18'!$A$3:$A$465,'Combined Stats - Formula'!$A371,'Rodda Stats to 17-18'!M$3:M$465)</f>
        <v>337</v>
      </c>
      <c r="N371">
        <f>SUMIF('Rodda Stats to 17-18'!$A$3:$A$465,'Combined Stats - Formula'!$A371,'Rodda Stats to 17-18'!N$3:N$465)</f>
        <v>0</v>
      </c>
      <c r="O371">
        <f>SUMIF('Rodda Stats to 17-18'!$A$3:$A$465,'Combined Stats - Formula'!$A371,'Rodda Stats to 17-18'!O$3:O$465)</f>
        <v>0</v>
      </c>
      <c r="P371">
        <f t="shared" si="25"/>
        <v>56.17</v>
      </c>
      <c r="Q371">
        <f t="shared" si="23"/>
        <v>0</v>
      </c>
      <c r="R371">
        <f t="shared" si="24"/>
        <v>0</v>
      </c>
      <c r="S371" s="23">
        <f>SUMIF('Rodda Stats to 17-18'!$A$3:$A$465,'Combined Stats - Formula'!$A371,'Rodda Stats to 17-18'!S$3:S$465)</f>
        <v>0</v>
      </c>
      <c r="T371">
        <f>SUMIF('Rodda Stats to 17-18'!$A$3:$A$465,'Combined Stats - Formula'!$A371,'Rodda Stats to 17-18'!T$3:T$465)</f>
        <v>0</v>
      </c>
      <c r="U371">
        <f>SUMIF('Rodda Stats to 17-18'!$A$3:$A$465,'Combined Stats - Formula'!$A371,'Rodda Stats to 17-18'!U$3:U$465)</f>
        <v>0</v>
      </c>
      <c r="V371">
        <f>SUMIF('Rodda Stats to 17-18'!$A$3:$A$465,'Combined Stats - Formula'!$A371,'Rodda Stats to 17-18'!V$3:V$465)</f>
        <v>0</v>
      </c>
    </row>
    <row r="372" spans="1:22" x14ac:dyDescent="0.25">
      <c r="A372" s="20" t="s">
        <v>905</v>
      </c>
      <c r="B372">
        <f>SUMIF('Rodda Stats to 17-18'!$A$3:$A$465,'Combined Stats - Formula'!$A372,'Rodda Stats to 17-18'!B$3:B$465)</f>
        <v>0</v>
      </c>
      <c r="C372">
        <f>SUMIF('Rodda Stats to 17-18'!$A$3:$A$465,'Combined Stats - Formula'!$A372,'Rodda Stats to 17-18'!C$3:C$465)</f>
        <v>41</v>
      </c>
      <c r="D372">
        <f>SUMIF('Rodda Stats to 17-18'!$A$3:$A$465,'Combined Stats - Formula'!$A372,'Rodda Stats to 17-18'!D$3:D$465)</f>
        <v>45</v>
      </c>
      <c r="E372">
        <f>SUMIF('Rodda Stats to 17-18'!$A$3:$A$465,'Combined Stats - Formula'!$A372,'Rodda Stats to 17-18'!E$3:E$465)</f>
        <v>599</v>
      </c>
      <c r="F372">
        <f>SUMIF('Rodda Stats to 17-18'!$A$3:$A$465,'Combined Stats - Formula'!$A372,'Rodda Stats to 17-18'!F$3:F$465)</f>
        <v>6</v>
      </c>
      <c r="G372">
        <f>SUMIF('Rodda Stats to 17-18'!$A$3:$A$465,'Combined Stats - Formula'!$A372,'Rodda Stats to 17-18'!G$3:G$465)</f>
        <v>0</v>
      </c>
      <c r="H372">
        <f>SUMIF('Rodda Stats to 17-18'!$A$3:$A$465,'Combined Stats - Formula'!$A372,'Rodda Stats to 17-18'!H$3:H$465)</f>
        <v>0</v>
      </c>
      <c r="I372" s="23">
        <f>SUMIF('Rodda Stats to 17-18'!$A$3:$A$465,'Combined Stats - Formula'!$A372,'Rodda Stats to 17-18'!I$3:I$465)</f>
        <v>49.1</v>
      </c>
      <c r="J372">
        <f t="shared" si="22"/>
        <v>15.36</v>
      </c>
      <c r="K372">
        <f>SUMIF('Rodda Stats to 17-18'!$A$3:$A$465,'Combined Stats - Formula'!$A372,'Rodda Stats to 17-18'!K$3:K$465)</f>
        <v>0</v>
      </c>
      <c r="L372">
        <f>SUMIF('Rodda Stats to 17-18'!$A$3:$A$465,'Combined Stats - Formula'!$A372,'Rodda Stats to 17-18'!L$3:L$465)</f>
        <v>12</v>
      </c>
      <c r="M372">
        <f>SUMIF('Rodda Stats to 17-18'!$A$3:$A$465,'Combined Stats - Formula'!$A372,'Rodda Stats to 17-18'!M$3:M$465)</f>
        <v>219</v>
      </c>
      <c r="N372">
        <f>SUMIF('Rodda Stats to 17-18'!$A$3:$A$465,'Combined Stats - Formula'!$A372,'Rodda Stats to 17-18'!N$3:N$465)</f>
        <v>0</v>
      </c>
      <c r="O372">
        <f>SUMIF('Rodda Stats to 17-18'!$A$3:$A$465,'Combined Stats - Formula'!$A372,'Rodda Stats to 17-18'!O$3:O$465)</f>
        <v>0</v>
      </c>
      <c r="P372">
        <f t="shared" si="25"/>
        <v>18.25</v>
      </c>
      <c r="Q372">
        <f t="shared" si="23"/>
        <v>0</v>
      </c>
      <c r="R372">
        <f t="shared" si="24"/>
        <v>0</v>
      </c>
      <c r="S372" s="23">
        <f>SUMIF('Rodda Stats to 17-18'!$A$3:$A$465,'Combined Stats - Formula'!$A372,'Rodda Stats to 17-18'!S$3:S$465)</f>
        <v>0</v>
      </c>
      <c r="T372">
        <f>SUMIF('Rodda Stats to 17-18'!$A$3:$A$465,'Combined Stats - Formula'!$A372,'Rodda Stats to 17-18'!T$3:T$465)</f>
        <v>18</v>
      </c>
      <c r="U372">
        <f>SUMIF('Rodda Stats to 17-18'!$A$3:$A$465,'Combined Stats - Formula'!$A372,'Rodda Stats to 17-18'!U$3:U$465)</f>
        <v>0</v>
      </c>
      <c r="V372">
        <f>SUMIF('Rodda Stats to 17-18'!$A$3:$A$465,'Combined Stats - Formula'!$A372,'Rodda Stats to 17-18'!V$3:V$465)</f>
        <v>0</v>
      </c>
    </row>
    <row r="373" spans="1:22" x14ac:dyDescent="0.25">
      <c r="A373" s="22" t="s">
        <v>906</v>
      </c>
      <c r="B373">
        <f>SUMIF('Rodda Stats to 17-18'!$A$3:$A$465,'Combined Stats - Formula'!$A373,'Rodda Stats to 17-18'!B$3:B$465)</f>
        <v>0</v>
      </c>
      <c r="C373">
        <f>SUMIF('Rodda Stats to 17-18'!$A$3:$A$465,'Combined Stats - Formula'!$A373,'Rodda Stats to 17-18'!C$3:C$465)</f>
        <v>2</v>
      </c>
      <c r="D373">
        <f>SUMIF('Rodda Stats to 17-18'!$A$3:$A$465,'Combined Stats - Formula'!$A373,'Rodda Stats to 17-18'!D$3:D$465)</f>
        <v>2</v>
      </c>
      <c r="E373">
        <f>SUMIF('Rodda Stats to 17-18'!$A$3:$A$465,'Combined Stats - Formula'!$A373,'Rodda Stats to 17-18'!E$3:E$465)</f>
        <v>18</v>
      </c>
      <c r="F373">
        <f>SUMIF('Rodda Stats to 17-18'!$A$3:$A$465,'Combined Stats - Formula'!$A373,'Rodda Stats to 17-18'!F$3:F$465)</f>
        <v>0</v>
      </c>
      <c r="G373">
        <f>SUMIF('Rodda Stats to 17-18'!$A$3:$A$465,'Combined Stats - Formula'!$A373,'Rodda Stats to 17-18'!G$3:G$465)</f>
        <v>0</v>
      </c>
      <c r="H373">
        <f>SUMIF('Rodda Stats to 17-18'!$A$3:$A$465,'Combined Stats - Formula'!$A373,'Rodda Stats to 17-18'!H$3:H$465)</f>
        <v>0</v>
      </c>
      <c r="I373" s="23">
        <f>SUMIF('Rodda Stats to 17-18'!$A$3:$A$465,'Combined Stats - Formula'!$A373,'Rodda Stats to 17-18'!I$3:I$465)</f>
        <v>9</v>
      </c>
      <c r="J373">
        <f t="shared" si="22"/>
        <v>9</v>
      </c>
      <c r="K373">
        <f>SUMIF('Rodda Stats to 17-18'!$A$3:$A$465,'Combined Stats - Formula'!$A373,'Rodda Stats to 17-18'!K$3:K$465)</f>
        <v>0</v>
      </c>
      <c r="L373">
        <f>SUMIF('Rodda Stats to 17-18'!$A$3:$A$465,'Combined Stats - Formula'!$A373,'Rodda Stats to 17-18'!L$3:L$465)</f>
        <v>0</v>
      </c>
      <c r="M373">
        <f>SUMIF('Rodda Stats to 17-18'!$A$3:$A$465,'Combined Stats - Formula'!$A373,'Rodda Stats to 17-18'!M$3:M$465)</f>
        <v>0</v>
      </c>
      <c r="N373">
        <f>SUMIF('Rodda Stats to 17-18'!$A$3:$A$465,'Combined Stats - Formula'!$A373,'Rodda Stats to 17-18'!N$3:N$465)</f>
        <v>0</v>
      </c>
      <c r="O373">
        <f>SUMIF('Rodda Stats to 17-18'!$A$3:$A$465,'Combined Stats - Formula'!$A373,'Rodda Stats to 17-18'!O$3:O$465)</f>
        <v>0</v>
      </c>
      <c r="P373" t="str">
        <f t="shared" si="25"/>
        <v/>
      </c>
      <c r="Q373">
        <f t="shared" si="23"/>
        <v>0</v>
      </c>
      <c r="R373">
        <f t="shared" si="24"/>
        <v>0</v>
      </c>
      <c r="S373" s="23">
        <f>SUMIF('Rodda Stats to 17-18'!$A$3:$A$465,'Combined Stats - Formula'!$A373,'Rodda Stats to 17-18'!S$3:S$465)</f>
        <v>0</v>
      </c>
      <c r="T373">
        <f>SUMIF('Rodda Stats to 17-18'!$A$3:$A$465,'Combined Stats - Formula'!$A373,'Rodda Stats to 17-18'!T$3:T$465)</f>
        <v>0</v>
      </c>
      <c r="U373">
        <f>SUMIF('Rodda Stats to 17-18'!$A$3:$A$465,'Combined Stats - Formula'!$A373,'Rodda Stats to 17-18'!U$3:U$465)</f>
        <v>0</v>
      </c>
      <c r="V373">
        <f>SUMIF('Rodda Stats to 17-18'!$A$3:$A$465,'Combined Stats - Formula'!$A373,'Rodda Stats to 17-18'!V$3:V$465)</f>
        <v>0</v>
      </c>
    </row>
    <row r="374" spans="1:22" x14ac:dyDescent="0.25">
      <c r="A374" s="20" t="s">
        <v>907</v>
      </c>
      <c r="B374">
        <f>SUMIF('Rodda Stats to 17-18'!$A$3:$A$465,'Combined Stats - Formula'!$A374,'Rodda Stats to 17-18'!B$3:B$465)</f>
        <v>0</v>
      </c>
      <c r="C374">
        <f>SUMIF('Rodda Stats to 17-18'!$A$3:$A$465,'Combined Stats - Formula'!$A374,'Rodda Stats to 17-18'!C$3:C$465)</f>
        <v>3</v>
      </c>
      <c r="D374">
        <f>SUMIF('Rodda Stats to 17-18'!$A$3:$A$465,'Combined Stats - Formula'!$A374,'Rodda Stats to 17-18'!D$3:D$465)</f>
        <v>4</v>
      </c>
      <c r="E374">
        <f>SUMIF('Rodda Stats to 17-18'!$A$3:$A$465,'Combined Stats - Formula'!$A374,'Rodda Stats to 17-18'!E$3:E$465)</f>
        <v>18</v>
      </c>
      <c r="F374">
        <f>SUMIF('Rodda Stats to 17-18'!$A$3:$A$465,'Combined Stats - Formula'!$A374,'Rodda Stats to 17-18'!F$3:F$465)</f>
        <v>0</v>
      </c>
      <c r="G374">
        <f>SUMIF('Rodda Stats to 17-18'!$A$3:$A$465,'Combined Stats - Formula'!$A374,'Rodda Stats to 17-18'!G$3:G$465)</f>
        <v>0</v>
      </c>
      <c r="H374">
        <f>SUMIF('Rodda Stats to 17-18'!$A$3:$A$465,'Combined Stats - Formula'!$A374,'Rodda Stats to 17-18'!H$3:H$465)</f>
        <v>0</v>
      </c>
      <c r="I374" s="23">
        <f>SUMIF('Rodda Stats to 17-18'!$A$3:$A$465,'Combined Stats - Formula'!$A374,'Rodda Stats to 17-18'!I$3:I$465)</f>
        <v>8</v>
      </c>
      <c r="J374">
        <f t="shared" si="22"/>
        <v>4.5</v>
      </c>
      <c r="K374">
        <f>SUMIF('Rodda Stats to 17-18'!$A$3:$A$465,'Combined Stats - Formula'!$A374,'Rodda Stats to 17-18'!K$3:K$465)</f>
        <v>0</v>
      </c>
      <c r="L374">
        <f>SUMIF('Rodda Stats to 17-18'!$A$3:$A$465,'Combined Stats - Formula'!$A374,'Rodda Stats to 17-18'!L$3:L$465)</f>
        <v>0</v>
      </c>
      <c r="M374">
        <f>SUMIF('Rodda Stats to 17-18'!$A$3:$A$465,'Combined Stats - Formula'!$A374,'Rodda Stats to 17-18'!M$3:M$465)</f>
        <v>0</v>
      </c>
      <c r="N374">
        <f>SUMIF('Rodda Stats to 17-18'!$A$3:$A$465,'Combined Stats - Formula'!$A374,'Rodda Stats to 17-18'!N$3:N$465)</f>
        <v>0</v>
      </c>
      <c r="O374">
        <f>SUMIF('Rodda Stats to 17-18'!$A$3:$A$465,'Combined Stats - Formula'!$A374,'Rodda Stats to 17-18'!O$3:O$465)</f>
        <v>0</v>
      </c>
      <c r="P374" t="str">
        <f t="shared" si="25"/>
        <v/>
      </c>
      <c r="Q374">
        <f t="shared" si="23"/>
        <v>0</v>
      </c>
      <c r="R374">
        <f t="shared" si="24"/>
        <v>0</v>
      </c>
      <c r="S374" s="23">
        <f>SUMIF('Rodda Stats to 17-18'!$A$3:$A$465,'Combined Stats - Formula'!$A374,'Rodda Stats to 17-18'!S$3:S$465)</f>
        <v>0</v>
      </c>
      <c r="T374">
        <f>SUMIF('Rodda Stats to 17-18'!$A$3:$A$465,'Combined Stats - Formula'!$A374,'Rodda Stats to 17-18'!T$3:T$465)</f>
        <v>1</v>
      </c>
      <c r="U374">
        <f>SUMIF('Rodda Stats to 17-18'!$A$3:$A$465,'Combined Stats - Formula'!$A374,'Rodda Stats to 17-18'!U$3:U$465)</f>
        <v>0</v>
      </c>
      <c r="V374">
        <f>SUMIF('Rodda Stats to 17-18'!$A$3:$A$465,'Combined Stats - Formula'!$A374,'Rodda Stats to 17-18'!V$3:V$465)</f>
        <v>0</v>
      </c>
    </row>
    <row r="375" spans="1:22" x14ac:dyDescent="0.25">
      <c r="A375" s="20" t="s">
        <v>908</v>
      </c>
      <c r="B375">
        <f>SUMIF('Rodda Stats to 17-18'!$A$3:$A$465,'Combined Stats - Formula'!$A375,'Rodda Stats to 17-18'!B$3:B$465)</f>
        <v>0</v>
      </c>
      <c r="C375">
        <f>SUMIF('Rodda Stats to 17-18'!$A$3:$A$465,'Combined Stats - Formula'!$A375,'Rodda Stats to 17-18'!C$3:C$465)</f>
        <v>111</v>
      </c>
      <c r="D375">
        <f>SUMIF('Rodda Stats to 17-18'!$A$3:$A$465,'Combined Stats - Formula'!$A375,'Rodda Stats to 17-18'!D$3:D$465)</f>
        <v>124</v>
      </c>
      <c r="E375">
        <f>SUMIF('Rodda Stats to 17-18'!$A$3:$A$465,'Combined Stats - Formula'!$A375,'Rodda Stats to 17-18'!E$3:E$465)</f>
        <v>2360</v>
      </c>
      <c r="F375">
        <f>SUMIF('Rodda Stats to 17-18'!$A$3:$A$465,'Combined Stats - Formula'!$A375,'Rodda Stats to 17-18'!F$3:F$465)</f>
        <v>10</v>
      </c>
      <c r="G375">
        <f>SUMIF('Rodda Stats to 17-18'!$A$3:$A$465,'Combined Stats - Formula'!$A375,'Rodda Stats to 17-18'!G$3:G$465)</f>
        <v>7</v>
      </c>
      <c r="H375">
        <f>SUMIF('Rodda Stats to 17-18'!$A$3:$A$465,'Combined Stats - Formula'!$A375,'Rodda Stats to 17-18'!H$3:H$465)</f>
        <v>2</v>
      </c>
      <c r="I375" s="23">
        <f>SUMIF('Rodda Stats to 17-18'!$A$3:$A$465,'Combined Stats - Formula'!$A375,'Rodda Stats to 17-18'!I$3:I$465)</f>
        <v>113</v>
      </c>
      <c r="J375">
        <f t="shared" si="22"/>
        <v>20.7</v>
      </c>
      <c r="K375">
        <f>SUMIF('Rodda Stats to 17-18'!$A$3:$A$465,'Combined Stats - Formula'!$A375,'Rodda Stats to 17-18'!K$3:K$465)</f>
        <v>0</v>
      </c>
      <c r="L375">
        <f>SUMIF('Rodda Stats to 17-18'!$A$3:$A$465,'Combined Stats - Formula'!$A375,'Rodda Stats to 17-18'!L$3:L$465)</f>
        <v>24</v>
      </c>
      <c r="M375">
        <f>SUMIF('Rodda Stats to 17-18'!$A$3:$A$465,'Combined Stats - Formula'!$A375,'Rodda Stats to 17-18'!M$3:M$465)</f>
        <v>455</v>
      </c>
      <c r="N375">
        <f>SUMIF('Rodda Stats to 17-18'!$A$3:$A$465,'Combined Stats - Formula'!$A375,'Rodda Stats to 17-18'!N$3:N$465)</f>
        <v>0</v>
      </c>
      <c r="O375">
        <f>SUMIF('Rodda Stats to 17-18'!$A$3:$A$465,'Combined Stats - Formula'!$A375,'Rodda Stats to 17-18'!O$3:O$465)</f>
        <v>0</v>
      </c>
      <c r="P375">
        <f t="shared" si="25"/>
        <v>18.96</v>
      </c>
      <c r="Q375">
        <f t="shared" si="23"/>
        <v>0</v>
      </c>
      <c r="R375">
        <f t="shared" si="24"/>
        <v>0</v>
      </c>
      <c r="S375" s="23">
        <f>SUMIF('Rodda Stats to 17-18'!$A$3:$A$465,'Combined Stats - Formula'!$A375,'Rodda Stats to 17-18'!S$3:S$465)</f>
        <v>0</v>
      </c>
      <c r="T375">
        <f>SUMIF('Rodda Stats to 17-18'!$A$3:$A$465,'Combined Stats - Formula'!$A375,'Rodda Stats to 17-18'!T$3:T$465)</f>
        <v>54</v>
      </c>
      <c r="U375">
        <f>SUMIF('Rodda Stats to 17-18'!$A$3:$A$465,'Combined Stats - Formula'!$A375,'Rodda Stats to 17-18'!U$3:U$465)</f>
        <v>0</v>
      </c>
      <c r="V375">
        <f>SUMIF('Rodda Stats to 17-18'!$A$3:$A$465,'Combined Stats - Formula'!$A375,'Rodda Stats to 17-18'!V$3:V$465)</f>
        <v>0</v>
      </c>
    </row>
    <row r="376" spans="1:22" x14ac:dyDescent="0.25">
      <c r="A376" s="20" t="s">
        <v>909</v>
      </c>
      <c r="B376">
        <f>SUMIF('Rodda Stats to 17-18'!$A$3:$A$465,'Combined Stats - Formula'!$A376,'Rodda Stats to 17-18'!B$3:B$465)</f>
        <v>0</v>
      </c>
      <c r="C376">
        <f>SUMIF('Rodda Stats to 17-18'!$A$3:$A$465,'Combined Stats - Formula'!$A376,'Rodda Stats to 17-18'!C$3:C$465)</f>
        <v>8</v>
      </c>
      <c r="D376">
        <f>SUMIF('Rodda Stats to 17-18'!$A$3:$A$465,'Combined Stats - Formula'!$A376,'Rodda Stats to 17-18'!D$3:D$465)</f>
        <v>6</v>
      </c>
      <c r="E376">
        <f>SUMIF('Rodda Stats to 17-18'!$A$3:$A$465,'Combined Stats - Formula'!$A376,'Rodda Stats to 17-18'!E$3:E$465)</f>
        <v>206</v>
      </c>
      <c r="F376">
        <f>SUMIF('Rodda Stats to 17-18'!$A$3:$A$465,'Combined Stats - Formula'!$A376,'Rodda Stats to 17-18'!F$3:F$465)</f>
        <v>2</v>
      </c>
      <c r="G376">
        <f>SUMIF('Rodda Stats to 17-18'!$A$3:$A$465,'Combined Stats - Formula'!$A376,'Rodda Stats to 17-18'!G$3:G$465)</f>
        <v>2</v>
      </c>
      <c r="H376">
        <f>SUMIF('Rodda Stats to 17-18'!$A$3:$A$465,'Combined Stats - Formula'!$A376,'Rodda Stats to 17-18'!H$3:H$465)</f>
        <v>0</v>
      </c>
      <c r="I376" s="23">
        <f>SUMIF('Rodda Stats to 17-18'!$A$3:$A$465,'Combined Stats - Formula'!$A376,'Rodda Stats to 17-18'!I$3:I$465)</f>
        <v>62.1</v>
      </c>
      <c r="J376">
        <f t="shared" si="22"/>
        <v>51.5</v>
      </c>
      <c r="K376">
        <f>SUMIF('Rodda Stats to 17-18'!$A$3:$A$465,'Combined Stats - Formula'!$A376,'Rodda Stats to 17-18'!K$3:K$465)</f>
        <v>0</v>
      </c>
      <c r="L376">
        <f>SUMIF('Rodda Stats to 17-18'!$A$3:$A$465,'Combined Stats - Formula'!$A376,'Rodda Stats to 17-18'!L$3:L$465)</f>
        <v>20</v>
      </c>
      <c r="M376">
        <f>SUMIF('Rodda Stats to 17-18'!$A$3:$A$465,'Combined Stats - Formula'!$A376,'Rodda Stats to 17-18'!M$3:M$465)</f>
        <v>234</v>
      </c>
      <c r="N376">
        <f>SUMIF('Rodda Stats to 17-18'!$A$3:$A$465,'Combined Stats - Formula'!$A376,'Rodda Stats to 17-18'!N$3:N$465)</f>
        <v>1</v>
      </c>
      <c r="O376">
        <f>SUMIF('Rodda Stats to 17-18'!$A$3:$A$465,'Combined Stats - Formula'!$A376,'Rodda Stats to 17-18'!O$3:O$465)</f>
        <v>0</v>
      </c>
      <c r="P376">
        <f t="shared" si="25"/>
        <v>11.7</v>
      </c>
      <c r="Q376">
        <f t="shared" si="23"/>
        <v>0</v>
      </c>
      <c r="R376">
        <f t="shared" si="24"/>
        <v>0</v>
      </c>
      <c r="S376" s="23">
        <f>SUMIF('Rodda Stats to 17-18'!$A$3:$A$465,'Combined Stats - Formula'!$A376,'Rodda Stats to 17-18'!S$3:S$465)</f>
        <v>0</v>
      </c>
      <c r="T376">
        <f>SUMIF('Rodda Stats to 17-18'!$A$3:$A$465,'Combined Stats - Formula'!$A376,'Rodda Stats to 17-18'!T$3:T$465)</f>
        <v>3</v>
      </c>
      <c r="U376">
        <f>SUMIF('Rodda Stats to 17-18'!$A$3:$A$465,'Combined Stats - Formula'!$A376,'Rodda Stats to 17-18'!U$3:U$465)</f>
        <v>0</v>
      </c>
      <c r="V376">
        <f>SUMIF('Rodda Stats to 17-18'!$A$3:$A$465,'Combined Stats - Formula'!$A376,'Rodda Stats to 17-18'!V$3:V$465)</f>
        <v>0</v>
      </c>
    </row>
    <row r="377" spans="1:22" x14ac:dyDescent="0.25">
      <c r="A377" s="20" t="s">
        <v>910</v>
      </c>
      <c r="B377">
        <f>SUMIF('Rodda Stats to 17-18'!$A$3:$A$465,'Combined Stats - Formula'!$A377,'Rodda Stats to 17-18'!B$3:B$465)</f>
        <v>0</v>
      </c>
      <c r="C377">
        <f>SUMIF('Rodda Stats to 17-18'!$A$3:$A$465,'Combined Stats - Formula'!$A377,'Rodda Stats to 17-18'!C$3:C$465)</f>
        <v>20</v>
      </c>
      <c r="D377">
        <f>SUMIF('Rodda Stats to 17-18'!$A$3:$A$465,'Combined Stats - Formula'!$A377,'Rodda Stats to 17-18'!D$3:D$465)</f>
        <v>20</v>
      </c>
      <c r="E377">
        <f>SUMIF('Rodda Stats to 17-18'!$A$3:$A$465,'Combined Stats - Formula'!$A377,'Rodda Stats to 17-18'!E$3:E$465)</f>
        <v>352</v>
      </c>
      <c r="F377">
        <f>SUMIF('Rodda Stats to 17-18'!$A$3:$A$465,'Combined Stats - Formula'!$A377,'Rodda Stats to 17-18'!F$3:F$465)</f>
        <v>1</v>
      </c>
      <c r="G377">
        <f>SUMIF('Rodda Stats to 17-18'!$A$3:$A$465,'Combined Stats - Formula'!$A377,'Rodda Stats to 17-18'!G$3:G$465)</f>
        <v>3</v>
      </c>
      <c r="H377">
        <f>SUMIF('Rodda Stats to 17-18'!$A$3:$A$465,'Combined Stats - Formula'!$A377,'Rodda Stats to 17-18'!H$3:H$465)</f>
        <v>0</v>
      </c>
      <c r="I377" s="23">
        <f>SUMIF('Rodda Stats to 17-18'!$A$3:$A$465,'Combined Stats - Formula'!$A377,'Rodda Stats to 17-18'!I$3:I$465)</f>
        <v>80</v>
      </c>
      <c r="J377">
        <f t="shared" si="22"/>
        <v>18.53</v>
      </c>
      <c r="K377">
        <f>SUMIF('Rodda Stats to 17-18'!$A$3:$A$465,'Combined Stats - Formula'!$A377,'Rodda Stats to 17-18'!K$3:K$465)</f>
        <v>0</v>
      </c>
      <c r="L377">
        <f>SUMIF('Rodda Stats to 17-18'!$A$3:$A$465,'Combined Stats - Formula'!$A377,'Rodda Stats to 17-18'!L$3:L$465)</f>
        <v>0</v>
      </c>
      <c r="M377">
        <f>SUMIF('Rodda Stats to 17-18'!$A$3:$A$465,'Combined Stats - Formula'!$A377,'Rodda Stats to 17-18'!M$3:M$465)</f>
        <v>0</v>
      </c>
      <c r="N377">
        <f>SUMIF('Rodda Stats to 17-18'!$A$3:$A$465,'Combined Stats - Formula'!$A377,'Rodda Stats to 17-18'!N$3:N$465)</f>
        <v>0</v>
      </c>
      <c r="O377">
        <f>SUMIF('Rodda Stats to 17-18'!$A$3:$A$465,'Combined Stats - Formula'!$A377,'Rodda Stats to 17-18'!O$3:O$465)</f>
        <v>0</v>
      </c>
      <c r="P377" t="str">
        <f t="shared" si="25"/>
        <v/>
      </c>
      <c r="Q377">
        <f t="shared" si="23"/>
        <v>0</v>
      </c>
      <c r="R377">
        <f t="shared" si="24"/>
        <v>0</v>
      </c>
      <c r="S377" s="23">
        <f>SUMIF('Rodda Stats to 17-18'!$A$3:$A$465,'Combined Stats - Formula'!$A377,'Rodda Stats to 17-18'!S$3:S$465)</f>
        <v>0</v>
      </c>
      <c r="T377">
        <f>SUMIF('Rodda Stats to 17-18'!$A$3:$A$465,'Combined Stats - Formula'!$A377,'Rodda Stats to 17-18'!T$3:T$465)</f>
        <v>12</v>
      </c>
      <c r="U377">
        <f>SUMIF('Rodda Stats to 17-18'!$A$3:$A$465,'Combined Stats - Formula'!$A377,'Rodda Stats to 17-18'!U$3:U$465)</f>
        <v>0</v>
      </c>
      <c r="V377">
        <f>SUMIF('Rodda Stats to 17-18'!$A$3:$A$465,'Combined Stats - Formula'!$A377,'Rodda Stats to 17-18'!V$3:V$465)</f>
        <v>0</v>
      </c>
    </row>
    <row r="378" spans="1:22" x14ac:dyDescent="0.25">
      <c r="A378" s="20" t="s">
        <v>911</v>
      </c>
      <c r="B378">
        <f>SUMIF('Rodda Stats to 17-18'!$A$3:$A$465,'Combined Stats - Formula'!$A378,'Rodda Stats to 17-18'!B$3:B$465)</f>
        <v>0</v>
      </c>
      <c r="C378">
        <f>SUMIF('Rodda Stats to 17-18'!$A$3:$A$465,'Combined Stats - Formula'!$A378,'Rodda Stats to 17-18'!C$3:C$465)</f>
        <v>1</v>
      </c>
      <c r="D378">
        <f>SUMIF('Rodda Stats to 17-18'!$A$3:$A$465,'Combined Stats - Formula'!$A378,'Rodda Stats to 17-18'!D$3:D$465)</f>
        <v>0</v>
      </c>
      <c r="E378">
        <f>SUMIF('Rodda Stats to 17-18'!$A$3:$A$465,'Combined Stats - Formula'!$A378,'Rodda Stats to 17-18'!E$3:E$465)</f>
        <v>0</v>
      </c>
      <c r="F378">
        <f>SUMIF('Rodda Stats to 17-18'!$A$3:$A$465,'Combined Stats - Formula'!$A378,'Rodda Stats to 17-18'!F$3:F$465)</f>
        <v>0</v>
      </c>
      <c r="G378">
        <f>SUMIF('Rodda Stats to 17-18'!$A$3:$A$465,'Combined Stats - Formula'!$A378,'Rodda Stats to 17-18'!G$3:G$465)</f>
        <v>0</v>
      </c>
      <c r="H378">
        <f>SUMIF('Rodda Stats to 17-18'!$A$3:$A$465,'Combined Stats - Formula'!$A378,'Rodda Stats to 17-18'!H$3:H$465)</f>
        <v>0</v>
      </c>
      <c r="I378" s="23">
        <f>SUMIF('Rodda Stats to 17-18'!$A$3:$A$465,'Combined Stats - Formula'!$A378,'Rodda Stats to 17-18'!I$3:I$465)</f>
        <v>0</v>
      </c>
      <c r="J378" t="e">
        <f t="shared" si="22"/>
        <v>#DIV/0!</v>
      </c>
      <c r="K378">
        <f>SUMIF('Rodda Stats to 17-18'!$A$3:$A$465,'Combined Stats - Formula'!$A378,'Rodda Stats to 17-18'!K$3:K$465)</f>
        <v>0</v>
      </c>
      <c r="L378">
        <f>SUMIF('Rodda Stats to 17-18'!$A$3:$A$465,'Combined Stats - Formula'!$A378,'Rodda Stats to 17-18'!L$3:L$465)</f>
        <v>0</v>
      </c>
      <c r="M378">
        <f>SUMIF('Rodda Stats to 17-18'!$A$3:$A$465,'Combined Stats - Formula'!$A378,'Rodda Stats to 17-18'!M$3:M$465)</f>
        <v>0</v>
      </c>
      <c r="N378">
        <f>SUMIF('Rodda Stats to 17-18'!$A$3:$A$465,'Combined Stats - Formula'!$A378,'Rodda Stats to 17-18'!N$3:N$465)</f>
        <v>0</v>
      </c>
      <c r="O378">
        <f>SUMIF('Rodda Stats to 17-18'!$A$3:$A$465,'Combined Stats - Formula'!$A378,'Rodda Stats to 17-18'!O$3:O$465)</f>
        <v>0</v>
      </c>
      <c r="P378" t="str">
        <f t="shared" si="25"/>
        <v/>
      </c>
      <c r="Q378">
        <f t="shared" si="23"/>
        <v>0</v>
      </c>
      <c r="R378">
        <f t="shared" si="24"/>
        <v>0</v>
      </c>
      <c r="S378" s="23">
        <f>SUMIF('Rodda Stats to 17-18'!$A$3:$A$465,'Combined Stats - Formula'!$A378,'Rodda Stats to 17-18'!S$3:S$465)</f>
        <v>0</v>
      </c>
      <c r="T378">
        <f>SUMIF('Rodda Stats to 17-18'!$A$3:$A$465,'Combined Stats - Formula'!$A378,'Rodda Stats to 17-18'!T$3:T$465)</f>
        <v>1</v>
      </c>
      <c r="U378">
        <f>SUMIF('Rodda Stats to 17-18'!$A$3:$A$465,'Combined Stats - Formula'!$A378,'Rodda Stats to 17-18'!U$3:U$465)</f>
        <v>0</v>
      </c>
      <c r="V378">
        <f>SUMIF('Rodda Stats to 17-18'!$A$3:$A$465,'Combined Stats - Formula'!$A378,'Rodda Stats to 17-18'!V$3:V$465)</f>
        <v>0</v>
      </c>
    </row>
    <row r="379" spans="1:22" x14ac:dyDescent="0.25">
      <c r="A379" s="20" t="s">
        <v>912</v>
      </c>
      <c r="B379">
        <f>SUMIF('Rodda Stats to 17-18'!$A$3:$A$465,'Combined Stats - Formula'!$A379,'Rodda Stats to 17-18'!B$3:B$465)</f>
        <v>0</v>
      </c>
      <c r="C379">
        <f>SUMIF('Rodda Stats to 17-18'!$A$3:$A$465,'Combined Stats - Formula'!$A379,'Rodda Stats to 17-18'!C$3:C$465)</f>
        <v>12</v>
      </c>
      <c r="D379">
        <f>SUMIF('Rodda Stats to 17-18'!$A$3:$A$465,'Combined Stats - Formula'!$A379,'Rodda Stats to 17-18'!D$3:D$465)</f>
        <v>15</v>
      </c>
      <c r="E379">
        <f>SUMIF('Rodda Stats to 17-18'!$A$3:$A$465,'Combined Stats - Formula'!$A379,'Rodda Stats to 17-18'!E$3:E$465)</f>
        <v>179</v>
      </c>
      <c r="F379">
        <f>SUMIF('Rodda Stats to 17-18'!$A$3:$A$465,'Combined Stats - Formula'!$A379,'Rodda Stats to 17-18'!F$3:F$465)</f>
        <v>3</v>
      </c>
      <c r="G379">
        <f>SUMIF('Rodda Stats to 17-18'!$A$3:$A$465,'Combined Stats - Formula'!$A379,'Rodda Stats to 17-18'!G$3:G$465)</f>
        <v>0</v>
      </c>
      <c r="H379">
        <f>SUMIF('Rodda Stats to 17-18'!$A$3:$A$465,'Combined Stats - Formula'!$A379,'Rodda Stats to 17-18'!H$3:H$465)</f>
        <v>0</v>
      </c>
      <c r="I379" s="23">
        <f>SUMIF('Rodda Stats to 17-18'!$A$3:$A$465,'Combined Stats - Formula'!$A379,'Rodda Stats to 17-18'!I$3:I$465)</f>
        <v>29</v>
      </c>
      <c r="J379">
        <f t="shared" si="22"/>
        <v>14.92</v>
      </c>
      <c r="K379">
        <f>SUMIF('Rodda Stats to 17-18'!$A$3:$A$465,'Combined Stats - Formula'!$A379,'Rodda Stats to 17-18'!K$3:K$465)</f>
        <v>0</v>
      </c>
      <c r="L379">
        <f>SUMIF('Rodda Stats to 17-18'!$A$3:$A$465,'Combined Stats - Formula'!$A379,'Rodda Stats to 17-18'!L$3:L$465)</f>
        <v>0</v>
      </c>
      <c r="M379">
        <f>SUMIF('Rodda Stats to 17-18'!$A$3:$A$465,'Combined Stats - Formula'!$A379,'Rodda Stats to 17-18'!M$3:M$465)</f>
        <v>0</v>
      </c>
      <c r="N379">
        <f>SUMIF('Rodda Stats to 17-18'!$A$3:$A$465,'Combined Stats - Formula'!$A379,'Rodda Stats to 17-18'!N$3:N$465)</f>
        <v>0</v>
      </c>
      <c r="O379">
        <f>SUMIF('Rodda Stats to 17-18'!$A$3:$A$465,'Combined Stats - Formula'!$A379,'Rodda Stats to 17-18'!O$3:O$465)</f>
        <v>0</v>
      </c>
      <c r="P379" t="str">
        <f t="shared" si="25"/>
        <v/>
      </c>
      <c r="Q379">
        <f t="shared" si="23"/>
        <v>0</v>
      </c>
      <c r="R379">
        <f t="shared" si="24"/>
        <v>0</v>
      </c>
      <c r="S379" s="23">
        <f>SUMIF('Rodda Stats to 17-18'!$A$3:$A$465,'Combined Stats - Formula'!$A379,'Rodda Stats to 17-18'!S$3:S$465)</f>
        <v>0</v>
      </c>
      <c r="T379">
        <f>SUMIF('Rodda Stats to 17-18'!$A$3:$A$465,'Combined Stats - Formula'!$A379,'Rodda Stats to 17-18'!T$3:T$465)</f>
        <v>0</v>
      </c>
      <c r="U379">
        <f>SUMIF('Rodda Stats to 17-18'!$A$3:$A$465,'Combined Stats - Formula'!$A379,'Rodda Stats to 17-18'!U$3:U$465)</f>
        <v>0</v>
      </c>
      <c r="V379">
        <f>SUMIF('Rodda Stats to 17-18'!$A$3:$A$465,'Combined Stats - Formula'!$A379,'Rodda Stats to 17-18'!V$3:V$465)</f>
        <v>0</v>
      </c>
    </row>
    <row r="380" spans="1:22" x14ac:dyDescent="0.25">
      <c r="A380" s="20" t="s">
        <v>913</v>
      </c>
      <c r="B380">
        <f>SUMIF('Rodda Stats to 17-18'!$A$3:$A$465,'Combined Stats - Formula'!$A380,'Rodda Stats to 17-18'!B$3:B$465)</f>
        <v>0</v>
      </c>
      <c r="C380">
        <f>SUMIF('Rodda Stats to 17-18'!$A$3:$A$465,'Combined Stats - Formula'!$A380,'Rodda Stats to 17-18'!C$3:C$465)</f>
        <v>8</v>
      </c>
      <c r="D380">
        <f>SUMIF('Rodda Stats to 17-18'!$A$3:$A$465,'Combined Stats - Formula'!$A380,'Rodda Stats to 17-18'!D$3:D$465)</f>
        <v>11</v>
      </c>
      <c r="E380">
        <f>SUMIF('Rodda Stats to 17-18'!$A$3:$A$465,'Combined Stats - Formula'!$A380,'Rodda Stats to 17-18'!E$3:E$465)</f>
        <v>114</v>
      </c>
      <c r="F380">
        <f>SUMIF('Rodda Stats to 17-18'!$A$3:$A$465,'Combined Stats - Formula'!$A380,'Rodda Stats to 17-18'!F$3:F$465)</f>
        <v>1</v>
      </c>
      <c r="G380">
        <f>SUMIF('Rodda Stats to 17-18'!$A$3:$A$465,'Combined Stats - Formula'!$A380,'Rodda Stats to 17-18'!G$3:G$465)</f>
        <v>0</v>
      </c>
      <c r="H380">
        <f>SUMIF('Rodda Stats to 17-18'!$A$3:$A$465,'Combined Stats - Formula'!$A380,'Rodda Stats to 17-18'!H$3:H$465)</f>
        <v>0</v>
      </c>
      <c r="I380" s="23">
        <f>SUMIF('Rodda Stats to 17-18'!$A$3:$A$465,'Combined Stats - Formula'!$A380,'Rodda Stats to 17-18'!I$3:I$465)</f>
        <v>23</v>
      </c>
      <c r="J380">
        <f t="shared" si="22"/>
        <v>11.4</v>
      </c>
      <c r="K380">
        <f>SUMIF('Rodda Stats to 17-18'!$A$3:$A$465,'Combined Stats - Formula'!$A380,'Rodda Stats to 17-18'!K$3:K$465)</f>
        <v>0</v>
      </c>
      <c r="L380">
        <f>SUMIF('Rodda Stats to 17-18'!$A$3:$A$465,'Combined Stats - Formula'!$A380,'Rodda Stats to 17-18'!L$3:L$465)</f>
        <v>0</v>
      </c>
      <c r="M380">
        <f>SUMIF('Rodda Stats to 17-18'!$A$3:$A$465,'Combined Stats - Formula'!$A380,'Rodda Stats to 17-18'!M$3:M$465)</f>
        <v>16</v>
      </c>
      <c r="N380">
        <f>SUMIF('Rodda Stats to 17-18'!$A$3:$A$465,'Combined Stats - Formula'!$A380,'Rodda Stats to 17-18'!N$3:N$465)</f>
        <v>0</v>
      </c>
      <c r="O380">
        <f>SUMIF('Rodda Stats to 17-18'!$A$3:$A$465,'Combined Stats - Formula'!$A380,'Rodda Stats to 17-18'!O$3:O$465)</f>
        <v>0</v>
      </c>
      <c r="P380" t="str">
        <f t="shared" si="25"/>
        <v/>
      </c>
      <c r="Q380">
        <f t="shared" si="23"/>
        <v>0</v>
      </c>
      <c r="R380">
        <f t="shared" si="24"/>
        <v>0</v>
      </c>
      <c r="S380" s="23">
        <f>SUMIF('Rodda Stats to 17-18'!$A$3:$A$465,'Combined Stats - Formula'!$A380,'Rodda Stats to 17-18'!S$3:S$465)</f>
        <v>0</v>
      </c>
      <c r="T380">
        <f>SUMIF('Rodda Stats to 17-18'!$A$3:$A$465,'Combined Stats - Formula'!$A380,'Rodda Stats to 17-18'!T$3:T$465)</f>
        <v>3</v>
      </c>
      <c r="U380">
        <f>SUMIF('Rodda Stats to 17-18'!$A$3:$A$465,'Combined Stats - Formula'!$A380,'Rodda Stats to 17-18'!U$3:U$465)</f>
        <v>0</v>
      </c>
      <c r="V380">
        <f>SUMIF('Rodda Stats to 17-18'!$A$3:$A$465,'Combined Stats - Formula'!$A380,'Rodda Stats to 17-18'!V$3:V$465)</f>
        <v>0</v>
      </c>
    </row>
    <row r="381" spans="1:22" x14ac:dyDescent="0.25">
      <c r="A381" s="20" t="s">
        <v>914</v>
      </c>
      <c r="B381">
        <f>SUMIF('Rodda Stats to 17-18'!$A$3:$A$465,'Combined Stats - Formula'!$A381,'Rodda Stats to 17-18'!B$3:B$465)</f>
        <v>0</v>
      </c>
      <c r="C381">
        <f>SUMIF('Rodda Stats to 17-18'!$A$3:$A$465,'Combined Stats - Formula'!$A381,'Rodda Stats to 17-18'!C$3:C$465)</f>
        <v>46</v>
      </c>
      <c r="D381">
        <f>SUMIF('Rodda Stats to 17-18'!$A$3:$A$465,'Combined Stats - Formula'!$A381,'Rodda Stats to 17-18'!D$3:D$465)</f>
        <v>54</v>
      </c>
      <c r="E381">
        <f>SUMIF('Rodda Stats to 17-18'!$A$3:$A$465,'Combined Stats - Formula'!$A381,'Rodda Stats to 17-18'!E$3:E$465)</f>
        <v>707</v>
      </c>
      <c r="F381">
        <f>SUMIF('Rodda Stats to 17-18'!$A$3:$A$465,'Combined Stats - Formula'!$A381,'Rodda Stats to 17-18'!F$3:F$465)</f>
        <v>4</v>
      </c>
      <c r="G381">
        <f>SUMIF('Rodda Stats to 17-18'!$A$3:$A$465,'Combined Stats - Formula'!$A381,'Rodda Stats to 17-18'!G$3:G$465)</f>
        <v>2</v>
      </c>
      <c r="H381">
        <f>SUMIF('Rodda Stats to 17-18'!$A$3:$A$465,'Combined Stats - Formula'!$A381,'Rodda Stats to 17-18'!H$3:H$465)</f>
        <v>0</v>
      </c>
      <c r="I381" s="23">
        <f>SUMIF('Rodda Stats to 17-18'!$A$3:$A$465,'Combined Stats - Formula'!$A381,'Rodda Stats to 17-18'!I$3:I$465)</f>
        <v>70</v>
      </c>
      <c r="J381">
        <f t="shared" si="22"/>
        <v>14.14</v>
      </c>
      <c r="K381">
        <f>SUMIF('Rodda Stats to 17-18'!$A$3:$A$465,'Combined Stats - Formula'!$A381,'Rodda Stats to 17-18'!K$3:K$465)</f>
        <v>0</v>
      </c>
      <c r="L381">
        <f>SUMIF('Rodda Stats to 17-18'!$A$3:$A$465,'Combined Stats - Formula'!$A381,'Rodda Stats to 17-18'!L$3:L$465)</f>
        <v>0</v>
      </c>
      <c r="M381">
        <f>SUMIF('Rodda Stats to 17-18'!$A$3:$A$465,'Combined Stats - Formula'!$A381,'Rodda Stats to 17-18'!M$3:M$465)</f>
        <v>0</v>
      </c>
      <c r="N381">
        <f>SUMIF('Rodda Stats to 17-18'!$A$3:$A$465,'Combined Stats - Formula'!$A381,'Rodda Stats to 17-18'!N$3:N$465)</f>
        <v>0</v>
      </c>
      <c r="O381">
        <f>SUMIF('Rodda Stats to 17-18'!$A$3:$A$465,'Combined Stats - Formula'!$A381,'Rodda Stats to 17-18'!O$3:O$465)</f>
        <v>0</v>
      </c>
      <c r="P381" t="str">
        <f t="shared" si="25"/>
        <v/>
      </c>
      <c r="Q381">
        <f t="shared" si="23"/>
        <v>0</v>
      </c>
      <c r="R381">
        <f t="shared" si="24"/>
        <v>0</v>
      </c>
      <c r="S381" s="23">
        <f>SUMIF('Rodda Stats to 17-18'!$A$3:$A$465,'Combined Stats - Formula'!$A381,'Rodda Stats to 17-18'!S$3:S$465)</f>
        <v>0</v>
      </c>
      <c r="T381">
        <f>SUMIF('Rodda Stats to 17-18'!$A$3:$A$465,'Combined Stats - Formula'!$A381,'Rodda Stats to 17-18'!T$3:T$465)</f>
        <v>20</v>
      </c>
      <c r="U381">
        <f>SUMIF('Rodda Stats to 17-18'!$A$3:$A$465,'Combined Stats - Formula'!$A381,'Rodda Stats to 17-18'!U$3:U$465)</f>
        <v>0</v>
      </c>
      <c r="V381">
        <f>SUMIF('Rodda Stats to 17-18'!$A$3:$A$465,'Combined Stats - Formula'!$A381,'Rodda Stats to 17-18'!V$3:V$465)</f>
        <v>0</v>
      </c>
    </row>
    <row r="382" spans="1:22" x14ac:dyDescent="0.25">
      <c r="A382" s="20" t="s">
        <v>915</v>
      </c>
      <c r="B382">
        <f>SUMIF('Rodda Stats to 17-18'!$A$3:$A$465,'Combined Stats - Formula'!$A382,'Rodda Stats to 17-18'!B$3:B$465)</f>
        <v>0</v>
      </c>
      <c r="C382">
        <f>SUMIF('Rodda Stats to 17-18'!$A$3:$A$465,'Combined Stats - Formula'!$A382,'Rodda Stats to 17-18'!C$3:C$465)</f>
        <v>38</v>
      </c>
      <c r="D382">
        <f>SUMIF('Rodda Stats to 17-18'!$A$3:$A$465,'Combined Stats - Formula'!$A382,'Rodda Stats to 17-18'!D$3:D$465)</f>
        <v>28</v>
      </c>
      <c r="E382">
        <f>SUMIF('Rodda Stats to 17-18'!$A$3:$A$465,'Combined Stats - Formula'!$A382,'Rodda Stats to 17-18'!E$3:E$465)</f>
        <v>146</v>
      </c>
      <c r="F382">
        <f>SUMIF('Rodda Stats to 17-18'!$A$3:$A$465,'Combined Stats - Formula'!$A382,'Rodda Stats to 17-18'!F$3:F$465)</f>
        <v>12</v>
      </c>
      <c r="G382">
        <f>SUMIF('Rodda Stats to 17-18'!$A$3:$A$465,'Combined Stats - Formula'!$A382,'Rodda Stats to 17-18'!G$3:G$465)</f>
        <v>0</v>
      </c>
      <c r="H382">
        <f>SUMIF('Rodda Stats to 17-18'!$A$3:$A$465,'Combined Stats - Formula'!$A382,'Rodda Stats to 17-18'!H$3:H$465)</f>
        <v>0</v>
      </c>
      <c r="I382" s="23">
        <f>SUMIF('Rodda Stats to 17-18'!$A$3:$A$465,'Combined Stats - Formula'!$A382,'Rodda Stats to 17-18'!I$3:I$465)</f>
        <v>27</v>
      </c>
      <c r="J382">
        <f t="shared" si="22"/>
        <v>9.1300000000000008</v>
      </c>
      <c r="K382">
        <f>SUMIF('Rodda Stats to 17-18'!$A$3:$A$465,'Combined Stats - Formula'!$A382,'Rodda Stats to 17-18'!K$3:K$465)</f>
        <v>0</v>
      </c>
      <c r="L382">
        <f>SUMIF('Rodda Stats to 17-18'!$A$3:$A$465,'Combined Stats - Formula'!$A382,'Rodda Stats to 17-18'!L$3:L$465)</f>
        <v>70</v>
      </c>
      <c r="M382">
        <f>SUMIF('Rodda Stats to 17-18'!$A$3:$A$465,'Combined Stats - Formula'!$A382,'Rodda Stats to 17-18'!M$3:M$465)</f>
        <v>1177</v>
      </c>
      <c r="N382">
        <f>SUMIF('Rodda Stats to 17-18'!$A$3:$A$465,'Combined Stats - Formula'!$A382,'Rodda Stats to 17-18'!N$3:N$465)</f>
        <v>2</v>
      </c>
      <c r="O382">
        <f>SUMIF('Rodda Stats to 17-18'!$A$3:$A$465,'Combined Stats - Formula'!$A382,'Rodda Stats to 17-18'!O$3:O$465)</f>
        <v>0</v>
      </c>
      <c r="P382">
        <f t="shared" si="25"/>
        <v>16.809999999999999</v>
      </c>
      <c r="Q382">
        <f t="shared" si="23"/>
        <v>0</v>
      </c>
      <c r="R382">
        <f t="shared" si="24"/>
        <v>0</v>
      </c>
      <c r="S382" s="23">
        <f>SUMIF('Rodda Stats to 17-18'!$A$3:$A$465,'Combined Stats - Formula'!$A382,'Rodda Stats to 17-18'!S$3:S$465)</f>
        <v>0</v>
      </c>
      <c r="T382">
        <f>SUMIF('Rodda Stats to 17-18'!$A$3:$A$465,'Combined Stats - Formula'!$A382,'Rodda Stats to 17-18'!T$3:T$465)</f>
        <v>11</v>
      </c>
      <c r="U382">
        <f>SUMIF('Rodda Stats to 17-18'!$A$3:$A$465,'Combined Stats - Formula'!$A382,'Rodda Stats to 17-18'!U$3:U$465)</f>
        <v>0</v>
      </c>
      <c r="V382">
        <f>SUMIF('Rodda Stats to 17-18'!$A$3:$A$465,'Combined Stats - Formula'!$A382,'Rodda Stats to 17-18'!V$3:V$465)</f>
        <v>0</v>
      </c>
    </row>
    <row r="383" spans="1:22" x14ac:dyDescent="0.25">
      <c r="A383" s="20" t="s">
        <v>916</v>
      </c>
      <c r="B383">
        <f>SUMIF('Rodda Stats to 17-18'!$A$3:$A$465,'Combined Stats - Formula'!$A383,'Rodda Stats to 17-18'!B$3:B$465)</f>
        <v>0</v>
      </c>
      <c r="C383">
        <f>SUMIF('Rodda Stats to 17-18'!$A$3:$A$465,'Combined Stats - Formula'!$A383,'Rodda Stats to 17-18'!C$3:C$465)</f>
        <v>1</v>
      </c>
      <c r="D383">
        <f>SUMIF('Rodda Stats to 17-18'!$A$3:$A$465,'Combined Stats - Formula'!$A383,'Rodda Stats to 17-18'!D$3:D$465)</f>
        <v>1</v>
      </c>
      <c r="E383">
        <f>SUMIF('Rodda Stats to 17-18'!$A$3:$A$465,'Combined Stats - Formula'!$A383,'Rodda Stats to 17-18'!E$3:E$465)</f>
        <v>0</v>
      </c>
      <c r="F383">
        <f>SUMIF('Rodda Stats to 17-18'!$A$3:$A$465,'Combined Stats - Formula'!$A383,'Rodda Stats to 17-18'!F$3:F$465)</f>
        <v>0</v>
      </c>
      <c r="G383">
        <f>SUMIF('Rodda Stats to 17-18'!$A$3:$A$465,'Combined Stats - Formula'!$A383,'Rodda Stats to 17-18'!G$3:G$465)</f>
        <v>0</v>
      </c>
      <c r="H383">
        <f>SUMIF('Rodda Stats to 17-18'!$A$3:$A$465,'Combined Stats - Formula'!$A383,'Rodda Stats to 17-18'!H$3:H$465)</f>
        <v>0</v>
      </c>
      <c r="I383" s="23">
        <f>SUMIF('Rodda Stats to 17-18'!$A$3:$A$465,'Combined Stats - Formula'!$A383,'Rodda Stats to 17-18'!I$3:I$465)</f>
        <v>0</v>
      </c>
      <c r="J383">
        <f t="shared" si="22"/>
        <v>0</v>
      </c>
      <c r="K383">
        <f>SUMIF('Rodda Stats to 17-18'!$A$3:$A$465,'Combined Stats - Formula'!$A383,'Rodda Stats to 17-18'!K$3:K$465)</f>
        <v>0</v>
      </c>
      <c r="L383">
        <f>SUMIF('Rodda Stats to 17-18'!$A$3:$A$465,'Combined Stats - Formula'!$A383,'Rodda Stats to 17-18'!L$3:L$465)</f>
        <v>0</v>
      </c>
      <c r="M383">
        <f>SUMIF('Rodda Stats to 17-18'!$A$3:$A$465,'Combined Stats - Formula'!$A383,'Rodda Stats to 17-18'!M$3:M$465)</f>
        <v>0</v>
      </c>
      <c r="N383">
        <f>SUMIF('Rodda Stats to 17-18'!$A$3:$A$465,'Combined Stats - Formula'!$A383,'Rodda Stats to 17-18'!N$3:N$465)</f>
        <v>0</v>
      </c>
      <c r="O383">
        <f>SUMIF('Rodda Stats to 17-18'!$A$3:$A$465,'Combined Stats - Formula'!$A383,'Rodda Stats to 17-18'!O$3:O$465)</f>
        <v>0</v>
      </c>
      <c r="P383" t="str">
        <f t="shared" si="25"/>
        <v/>
      </c>
      <c r="Q383">
        <f t="shared" si="23"/>
        <v>0</v>
      </c>
      <c r="R383">
        <f t="shared" si="24"/>
        <v>0</v>
      </c>
      <c r="S383" s="23">
        <f>SUMIF('Rodda Stats to 17-18'!$A$3:$A$465,'Combined Stats - Formula'!$A383,'Rodda Stats to 17-18'!S$3:S$465)</f>
        <v>0</v>
      </c>
      <c r="T383">
        <f>SUMIF('Rodda Stats to 17-18'!$A$3:$A$465,'Combined Stats - Formula'!$A383,'Rodda Stats to 17-18'!T$3:T$465)</f>
        <v>0</v>
      </c>
      <c r="U383">
        <f>SUMIF('Rodda Stats to 17-18'!$A$3:$A$465,'Combined Stats - Formula'!$A383,'Rodda Stats to 17-18'!U$3:U$465)</f>
        <v>0</v>
      </c>
      <c r="V383">
        <f>SUMIF('Rodda Stats to 17-18'!$A$3:$A$465,'Combined Stats - Formula'!$A383,'Rodda Stats to 17-18'!V$3:V$465)</f>
        <v>0</v>
      </c>
    </row>
    <row r="384" spans="1:22" x14ac:dyDescent="0.25">
      <c r="A384" s="20" t="s">
        <v>917</v>
      </c>
      <c r="B384">
        <f>SUMIF('Rodda Stats to 17-18'!$A$3:$A$465,'Combined Stats - Formula'!$A384,'Rodda Stats to 17-18'!B$3:B$465)</f>
        <v>0</v>
      </c>
      <c r="C384">
        <f>SUMIF('Rodda Stats to 17-18'!$A$3:$A$465,'Combined Stats - Formula'!$A384,'Rodda Stats to 17-18'!C$3:C$465)</f>
        <v>96</v>
      </c>
      <c r="D384">
        <f>SUMIF('Rodda Stats to 17-18'!$A$3:$A$465,'Combined Stats - Formula'!$A384,'Rodda Stats to 17-18'!D$3:D$465)</f>
        <v>98</v>
      </c>
      <c r="E384">
        <f>SUMIF('Rodda Stats to 17-18'!$A$3:$A$465,'Combined Stats - Formula'!$A384,'Rodda Stats to 17-18'!E$3:E$465)</f>
        <v>1569</v>
      </c>
      <c r="F384">
        <f>SUMIF('Rodda Stats to 17-18'!$A$3:$A$465,'Combined Stats - Formula'!$A384,'Rodda Stats to 17-18'!F$3:F$465)</f>
        <v>8</v>
      </c>
      <c r="G384">
        <f>SUMIF('Rodda Stats to 17-18'!$A$3:$A$465,'Combined Stats - Formula'!$A384,'Rodda Stats to 17-18'!G$3:G$465)</f>
        <v>4</v>
      </c>
      <c r="H384">
        <f>SUMIF('Rodda Stats to 17-18'!$A$3:$A$465,'Combined Stats - Formula'!$A384,'Rodda Stats to 17-18'!H$3:H$465)</f>
        <v>0</v>
      </c>
      <c r="I384" s="23">
        <f>SUMIF('Rodda Stats to 17-18'!$A$3:$A$465,'Combined Stats - Formula'!$A384,'Rodda Stats to 17-18'!I$3:I$465)</f>
        <v>69</v>
      </c>
      <c r="J384">
        <f t="shared" si="22"/>
        <v>17.43</v>
      </c>
      <c r="K384">
        <f>SUMIF('Rodda Stats to 17-18'!$A$3:$A$465,'Combined Stats - Formula'!$A384,'Rodda Stats to 17-18'!K$3:K$465)</f>
        <v>0</v>
      </c>
      <c r="L384">
        <f>SUMIF('Rodda Stats to 17-18'!$A$3:$A$465,'Combined Stats - Formula'!$A384,'Rodda Stats to 17-18'!L$3:L$465)</f>
        <v>69</v>
      </c>
      <c r="M384">
        <f>SUMIF('Rodda Stats to 17-18'!$A$3:$A$465,'Combined Stats - Formula'!$A384,'Rodda Stats to 17-18'!M$3:M$465)</f>
        <v>1877</v>
      </c>
      <c r="N384">
        <f>SUMIF('Rodda Stats to 17-18'!$A$3:$A$465,'Combined Stats - Formula'!$A384,'Rodda Stats to 17-18'!N$3:N$465)</f>
        <v>1</v>
      </c>
      <c r="O384">
        <f>SUMIF('Rodda Stats to 17-18'!$A$3:$A$465,'Combined Stats - Formula'!$A384,'Rodda Stats to 17-18'!O$3:O$465)</f>
        <v>0</v>
      </c>
      <c r="P384">
        <f t="shared" si="25"/>
        <v>27.2</v>
      </c>
      <c r="Q384">
        <f t="shared" si="23"/>
        <v>0</v>
      </c>
      <c r="R384">
        <f t="shared" si="24"/>
        <v>0</v>
      </c>
      <c r="S384" s="23">
        <f>SUMIF('Rodda Stats to 17-18'!$A$3:$A$465,'Combined Stats - Formula'!$A384,'Rodda Stats to 17-18'!S$3:S$465)</f>
        <v>0</v>
      </c>
      <c r="T384">
        <f>SUMIF('Rodda Stats to 17-18'!$A$3:$A$465,'Combined Stats - Formula'!$A384,'Rodda Stats to 17-18'!T$3:T$465)</f>
        <v>32</v>
      </c>
      <c r="U384">
        <f>SUMIF('Rodda Stats to 17-18'!$A$3:$A$465,'Combined Stats - Formula'!$A384,'Rodda Stats to 17-18'!U$3:U$465)</f>
        <v>0</v>
      </c>
      <c r="V384">
        <f>SUMIF('Rodda Stats to 17-18'!$A$3:$A$465,'Combined Stats - Formula'!$A384,'Rodda Stats to 17-18'!V$3:V$465)</f>
        <v>0</v>
      </c>
    </row>
    <row r="385" spans="1:22" x14ac:dyDescent="0.25">
      <c r="A385" s="20" t="s">
        <v>918</v>
      </c>
      <c r="B385">
        <f>SUMIF('Rodda Stats to 17-18'!$A$3:$A$465,'Combined Stats - Formula'!$A385,'Rodda Stats to 17-18'!B$3:B$465)</f>
        <v>0</v>
      </c>
      <c r="C385">
        <f>SUMIF('Rodda Stats to 17-18'!$A$3:$A$465,'Combined Stats - Formula'!$A385,'Rodda Stats to 17-18'!C$3:C$465)</f>
        <v>16</v>
      </c>
      <c r="D385">
        <f>SUMIF('Rodda Stats to 17-18'!$A$3:$A$465,'Combined Stats - Formula'!$A385,'Rodda Stats to 17-18'!D$3:D$465)</f>
        <v>19</v>
      </c>
      <c r="E385">
        <f>SUMIF('Rodda Stats to 17-18'!$A$3:$A$465,'Combined Stats - Formula'!$A385,'Rodda Stats to 17-18'!E$3:E$465)</f>
        <v>165</v>
      </c>
      <c r="F385">
        <f>SUMIF('Rodda Stats to 17-18'!$A$3:$A$465,'Combined Stats - Formula'!$A385,'Rodda Stats to 17-18'!F$3:F$465)</f>
        <v>5</v>
      </c>
      <c r="G385">
        <f>SUMIF('Rodda Stats to 17-18'!$A$3:$A$465,'Combined Stats - Formula'!$A385,'Rodda Stats to 17-18'!G$3:G$465)</f>
        <v>0</v>
      </c>
      <c r="H385">
        <f>SUMIF('Rodda Stats to 17-18'!$A$3:$A$465,'Combined Stats - Formula'!$A385,'Rodda Stats to 17-18'!H$3:H$465)</f>
        <v>0</v>
      </c>
      <c r="I385" s="23">
        <f>SUMIF('Rodda Stats to 17-18'!$A$3:$A$465,'Combined Stats - Formula'!$A385,'Rodda Stats to 17-18'!I$3:I$465)</f>
        <v>33.1</v>
      </c>
      <c r="J385">
        <f t="shared" si="22"/>
        <v>11.79</v>
      </c>
      <c r="K385">
        <f>SUMIF('Rodda Stats to 17-18'!$A$3:$A$465,'Combined Stats - Formula'!$A385,'Rodda Stats to 17-18'!K$3:K$465)</f>
        <v>0</v>
      </c>
      <c r="L385">
        <f>SUMIF('Rodda Stats to 17-18'!$A$3:$A$465,'Combined Stats - Formula'!$A385,'Rodda Stats to 17-18'!L$3:L$465)</f>
        <v>0</v>
      </c>
      <c r="M385">
        <f>SUMIF('Rodda Stats to 17-18'!$A$3:$A$465,'Combined Stats - Formula'!$A385,'Rodda Stats to 17-18'!M$3:M$465)</f>
        <v>32</v>
      </c>
      <c r="N385">
        <f>SUMIF('Rodda Stats to 17-18'!$A$3:$A$465,'Combined Stats - Formula'!$A385,'Rodda Stats to 17-18'!N$3:N$465)</f>
        <v>0</v>
      </c>
      <c r="O385">
        <f>SUMIF('Rodda Stats to 17-18'!$A$3:$A$465,'Combined Stats - Formula'!$A385,'Rodda Stats to 17-18'!O$3:O$465)</f>
        <v>0</v>
      </c>
      <c r="P385" t="str">
        <f t="shared" si="25"/>
        <v/>
      </c>
      <c r="Q385">
        <f t="shared" si="23"/>
        <v>0</v>
      </c>
      <c r="R385">
        <f t="shared" si="24"/>
        <v>0</v>
      </c>
      <c r="S385" s="23">
        <f>SUMIF('Rodda Stats to 17-18'!$A$3:$A$465,'Combined Stats - Formula'!$A385,'Rodda Stats to 17-18'!S$3:S$465)</f>
        <v>0</v>
      </c>
      <c r="T385">
        <f>SUMIF('Rodda Stats to 17-18'!$A$3:$A$465,'Combined Stats - Formula'!$A385,'Rodda Stats to 17-18'!T$3:T$465)</f>
        <v>9</v>
      </c>
      <c r="U385">
        <f>SUMIF('Rodda Stats to 17-18'!$A$3:$A$465,'Combined Stats - Formula'!$A385,'Rodda Stats to 17-18'!U$3:U$465)</f>
        <v>0</v>
      </c>
      <c r="V385">
        <f>SUMIF('Rodda Stats to 17-18'!$A$3:$A$465,'Combined Stats - Formula'!$A385,'Rodda Stats to 17-18'!V$3:V$465)</f>
        <v>0</v>
      </c>
    </row>
    <row r="386" spans="1:22" x14ac:dyDescent="0.25">
      <c r="A386" s="20" t="s">
        <v>919</v>
      </c>
      <c r="B386">
        <f>SUMIF('Rodda Stats to 17-18'!$A$3:$A$465,'Combined Stats - Formula'!$A386,'Rodda Stats to 17-18'!B$3:B$465)</f>
        <v>0</v>
      </c>
      <c r="C386">
        <f>SUMIF('Rodda Stats to 17-18'!$A$3:$A$465,'Combined Stats - Formula'!$A386,'Rodda Stats to 17-18'!C$3:C$465)</f>
        <v>263</v>
      </c>
      <c r="D386">
        <f>SUMIF('Rodda Stats to 17-18'!$A$3:$A$465,'Combined Stats - Formula'!$A386,'Rodda Stats to 17-18'!D$3:D$465)</f>
        <v>255</v>
      </c>
      <c r="E386">
        <f>SUMIF('Rodda Stats to 17-18'!$A$3:$A$465,'Combined Stats - Formula'!$A386,'Rodda Stats to 17-18'!E$3:E$465)</f>
        <v>4738</v>
      </c>
      <c r="F386">
        <f>SUMIF('Rodda Stats to 17-18'!$A$3:$A$465,'Combined Stats - Formula'!$A386,'Rodda Stats to 17-18'!F$3:F$465)</f>
        <v>42</v>
      </c>
      <c r="G386">
        <f>SUMIF('Rodda Stats to 17-18'!$A$3:$A$465,'Combined Stats - Formula'!$A386,'Rodda Stats to 17-18'!G$3:G$465)</f>
        <v>17</v>
      </c>
      <c r="H386">
        <f>SUMIF('Rodda Stats to 17-18'!$A$3:$A$465,'Combined Stats - Formula'!$A386,'Rodda Stats to 17-18'!H$3:H$465)</f>
        <v>3</v>
      </c>
      <c r="I386" s="23">
        <f>SUMIF('Rodda Stats to 17-18'!$A$3:$A$465,'Combined Stats - Formula'!$A386,'Rodda Stats to 17-18'!I$3:I$465)</f>
        <v>130</v>
      </c>
      <c r="J386">
        <f t="shared" si="22"/>
        <v>22.24</v>
      </c>
      <c r="K386">
        <f>SUMIF('Rodda Stats to 17-18'!$A$3:$A$465,'Combined Stats - Formula'!$A386,'Rodda Stats to 17-18'!K$3:K$465)</f>
        <v>0</v>
      </c>
      <c r="L386">
        <f>SUMIF('Rodda Stats to 17-18'!$A$3:$A$465,'Combined Stats - Formula'!$A386,'Rodda Stats to 17-18'!L$3:L$465)</f>
        <v>316</v>
      </c>
      <c r="M386">
        <f>SUMIF('Rodda Stats to 17-18'!$A$3:$A$465,'Combined Stats - Formula'!$A386,'Rodda Stats to 17-18'!M$3:M$465)</f>
        <v>5547</v>
      </c>
      <c r="N386">
        <f>SUMIF('Rodda Stats to 17-18'!$A$3:$A$465,'Combined Stats - Formula'!$A386,'Rodda Stats to 17-18'!N$3:N$465)</f>
        <v>13</v>
      </c>
      <c r="O386">
        <f>SUMIF('Rodda Stats to 17-18'!$A$3:$A$465,'Combined Stats - Formula'!$A386,'Rodda Stats to 17-18'!O$3:O$465)</f>
        <v>1</v>
      </c>
      <c r="P386">
        <f t="shared" si="25"/>
        <v>17.55</v>
      </c>
      <c r="Q386">
        <f t="shared" si="23"/>
        <v>0</v>
      </c>
      <c r="R386">
        <f t="shared" si="24"/>
        <v>0</v>
      </c>
      <c r="S386" s="23">
        <f>SUMIF('Rodda Stats to 17-18'!$A$3:$A$465,'Combined Stats - Formula'!$A386,'Rodda Stats to 17-18'!S$3:S$465)</f>
        <v>0</v>
      </c>
      <c r="T386">
        <f>SUMIF('Rodda Stats to 17-18'!$A$3:$A$465,'Combined Stats - Formula'!$A386,'Rodda Stats to 17-18'!T$3:T$465)</f>
        <v>111</v>
      </c>
      <c r="U386">
        <f>SUMIF('Rodda Stats to 17-18'!$A$3:$A$465,'Combined Stats - Formula'!$A386,'Rodda Stats to 17-18'!U$3:U$465)</f>
        <v>0</v>
      </c>
      <c r="V386">
        <f>SUMIF('Rodda Stats to 17-18'!$A$3:$A$465,'Combined Stats - Formula'!$A386,'Rodda Stats to 17-18'!V$3:V$465)</f>
        <v>0</v>
      </c>
    </row>
    <row r="387" spans="1:22" x14ac:dyDescent="0.25">
      <c r="A387" s="20" t="s">
        <v>920</v>
      </c>
      <c r="B387">
        <f>SUMIF('Rodda Stats to 17-18'!$A$3:$A$465,'Combined Stats - Formula'!$A387,'Rodda Stats to 17-18'!B$3:B$465)</f>
        <v>0</v>
      </c>
      <c r="C387">
        <f>SUMIF('Rodda Stats to 17-18'!$A$3:$A$465,'Combined Stats - Formula'!$A387,'Rodda Stats to 17-18'!C$3:C$465)</f>
        <v>5</v>
      </c>
      <c r="D387">
        <f>SUMIF('Rodda Stats to 17-18'!$A$3:$A$465,'Combined Stats - Formula'!$A387,'Rodda Stats to 17-18'!D$3:D$465)</f>
        <v>5</v>
      </c>
      <c r="E387">
        <f>SUMIF('Rodda Stats to 17-18'!$A$3:$A$465,'Combined Stats - Formula'!$A387,'Rodda Stats to 17-18'!E$3:E$465)</f>
        <v>15</v>
      </c>
      <c r="F387">
        <f>SUMIF('Rodda Stats to 17-18'!$A$3:$A$465,'Combined Stats - Formula'!$A387,'Rodda Stats to 17-18'!F$3:F$465)</f>
        <v>2</v>
      </c>
      <c r="G387">
        <f>SUMIF('Rodda Stats to 17-18'!$A$3:$A$465,'Combined Stats - Formula'!$A387,'Rodda Stats to 17-18'!G$3:G$465)</f>
        <v>0</v>
      </c>
      <c r="H387">
        <f>SUMIF('Rodda Stats to 17-18'!$A$3:$A$465,'Combined Stats - Formula'!$A387,'Rodda Stats to 17-18'!H$3:H$465)</f>
        <v>0</v>
      </c>
      <c r="I387" s="23">
        <f>SUMIF('Rodda Stats to 17-18'!$A$3:$A$465,'Combined Stats - Formula'!$A387,'Rodda Stats to 17-18'!I$3:I$465)</f>
        <v>7</v>
      </c>
      <c r="J387">
        <f t="shared" ref="J387:J451" si="26">ROUND(E387/(D387-F387),2)</f>
        <v>5</v>
      </c>
      <c r="K387">
        <f>SUMIF('Rodda Stats to 17-18'!$A$3:$A$465,'Combined Stats - Formula'!$A387,'Rodda Stats to 17-18'!K$3:K$465)</f>
        <v>0</v>
      </c>
      <c r="L387">
        <f>SUMIF('Rodda Stats to 17-18'!$A$3:$A$465,'Combined Stats - Formula'!$A387,'Rodda Stats to 17-18'!L$3:L$465)</f>
        <v>1</v>
      </c>
      <c r="M387">
        <f>SUMIF('Rodda Stats to 17-18'!$A$3:$A$465,'Combined Stats - Formula'!$A387,'Rodda Stats to 17-18'!M$3:M$465)</f>
        <v>46</v>
      </c>
      <c r="N387">
        <f>SUMIF('Rodda Stats to 17-18'!$A$3:$A$465,'Combined Stats - Formula'!$A387,'Rodda Stats to 17-18'!N$3:N$465)</f>
        <v>0</v>
      </c>
      <c r="O387">
        <f>SUMIF('Rodda Stats to 17-18'!$A$3:$A$465,'Combined Stats - Formula'!$A387,'Rodda Stats to 17-18'!O$3:O$465)</f>
        <v>0</v>
      </c>
      <c r="P387">
        <f t="shared" si="25"/>
        <v>46</v>
      </c>
      <c r="Q387">
        <f t="shared" si="23"/>
        <v>0</v>
      </c>
      <c r="R387">
        <f t="shared" si="24"/>
        <v>0</v>
      </c>
      <c r="S387" s="23">
        <f>SUMIF('Rodda Stats to 17-18'!$A$3:$A$465,'Combined Stats - Formula'!$A387,'Rodda Stats to 17-18'!S$3:S$465)</f>
        <v>0</v>
      </c>
      <c r="T387">
        <f>SUMIF('Rodda Stats to 17-18'!$A$3:$A$465,'Combined Stats - Formula'!$A387,'Rodda Stats to 17-18'!T$3:T$465)</f>
        <v>2</v>
      </c>
      <c r="U387">
        <f>SUMIF('Rodda Stats to 17-18'!$A$3:$A$465,'Combined Stats - Formula'!$A387,'Rodda Stats to 17-18'!U$3:U$465)</f>
        <v>0</v>
      </c>
      <c r="V387">
        <f>SUMIF('Rodda Stats to 17-18'!$A$3:$A$465,'Combined Stats - Formula'!$A387,'Rodda Stats to 17-18'!V$3:V$465)</f>
        <v>0</v>
      </c>
    </row>
    <row r="388" spans="1:22" x14ac:dyDescent="0.25">
      <c r="A388" s="20" t="s">
        <v>921</v>
      </c>
      <c r="B388">
        <f>SUMIF('Rodda Stats to 17-18'!$A$3:$A$465,'Combined Stats - Formula'!$A388,'Rodda Stats to 17-18'!B$3:B$465)</f>
        <v>0</v>
      </c>
      <c r="C388">
        <f>SUMIF('Rodda Stats to 17-18'!$A$3:$A$465,'Combined Stats - Formula'!$A388,'Rodda Stats to 17-18'!C$3:C$465)</f>
        <v>93</v>
      </c>
      <c r="D388">
        <f>SUMIF('Rodda Stats to 17-18'!$A$3:$A$465,'Combined Stats - Formula'!$A388,'Rodda Stats to 17-18'!D$3:D$465)</f>
        <v>113</v>
      </c>
      <c r="E388">
        <f>SUMIF('Rodda Stats to 17-18'!$A$3:$A$465,'Combined Stats - Formula'!$A388,'Rodda Stats to 17-18'!E$3:E$465)</f>
        <v>1950</v>
      </c>
      <c r="F388">
        <f>SUMIF('Rodda Stats to 17-18'!$A$3:$A$465,'Combined Stats - Formula'!$A388,'Rodda Stats to 17-18'!F$3:F$465)</f>
        <v>15</v>
      </c>
      <c r="G388">
        <f>SUMIF('Rodda Stats to 17-18'!$A$3:$A$465,'Combined Stats - Formula'!$A388,'Rodda Stats to 17-18'!G$3:G$465)</f>
        <v>12</v>
      </c>
      <c r="H388">
        <f>SUMIF('Rodda Stats to 17-18'!$A$3:$A$465,'Combined Stats - Formula'!$A388,'Rodda Stats to 17-18'!H$3:H$465)</f>
        <v>1</v>
      </c>
      <c r="I388" s="23">
        <f>SUMIF('Rodda Stats to 17-18'!$A$3:$A$465,'Combined Stats - Formula'!$A388,'Rodda Stats to 17-18'!I$3:I$465)</f>
        <v>122.1</v>
      </c>
      <c r="J388">
        <f t="shared" si="26"/>
        <v>19.899999999999999</v>
      </c>
      <c r="K388">
        <f>SUMIF('Rodda Stats to 17-18'!$A$3:$A$465,'Combined Stats - Formula'!$A388,'Rodda Stats to 17-18'!K$3:K$465)</f>
        <v>0</v>
      </c>
      <c r="L388">
        <f>SUMIF('Rodda Stats to 17-18'!$A$3:$A$465,'Combined Stats - Formula'!$A388,'Rodda Stats to 17-18'!L$3:L$465)</f>
        <v>30</v>
      </c>
      <c r="M388">
        <f>SUMIF('Rodda Stats to 17-18'!$A$3:$A$465,'Combined Stats - Formula'!$A388,'Rodda Stats to 17-18'!M$3:M$465)</f>
        <v>700</v>
      </c>
      <c r="N388">
        <f>SUMIF('Rodda Stats to 17-18'!$A$3:$A$465,'Combined Stats - Formula'!$A388,'Rodda Stats to 17-18'!N$3:N$465)</f>
        <v>0</v>
      </c>
      <c r="O388">
        <f>SUMIF('Rodda Stats to 17-18'!$A$3:$A$465,'Combined Stats - Formula'!$A388,'Rodda Stats to 17-18'!O$3:O$465)</f>
        <v>0</v>
      </c>
      <c r="P388">
        <f t="shared" si="25"/>
        <v>23.33</v>
      </c>
      <c r="Q388">
        <f t="shared" ref="Q388:Q451" si="27">IFERROR(ROUND((K388*6)/L388,2),0)</f>
        <v>0</v>
      </c>
      <c r="R388">
        <f t="shared" ref="R388:R451" si="28">IFERROR(ROUND(M388/K388,2),0)</f>
        <v>0</v>
      </c>
      <c r="S388" s="23">
        <f>SUMIF('Rodda Stats to 17-18'!$A$3:$A$465,'Combined Stats - Formula'!$A388,'Rodda Stats to 17-18'!S$3:S$465)</f>
        <v>0</v>
      </c>
      <c r="T388">
        <f>SUMIF('Rodda Stats to 17-18'!$A$3:$A$465,'Combined Stats - Formula'!$A388,'Rodda Stats to 17-18'!T$3:T$465)</f>
        <v>27</v>
      </c>
      <c r="U388">
        <f>SUMIF('Rodda Stats to 17-18'!$A$3:$A$465,'Combined Stats - Formula'!$A388,'Rodda Stats to 17-18'!U$3:U$465)</f>
        <v>0</v>
      </c>
      <c r="V388">
        <f>SUMIF('Rodda Stats to 17-18'!$A$3:$A$465,'Combined Stats - Formula'!$A388,'Rodda Stats to 17-18'!V$3:V$465)</f>
        <v>6</v>
      </c>
    </row>
    <row r="389" spans="1:22" x14ac:dyDescent="0.25">
      <c r="A389" s="20" t="s">
        <v>922</v>
      </c>
      <c r="B389">
        <f>SUMIF('Rodda Stats to 17-18'!$A$3:$A$465,'Combined Stats - Formula'!$A389,'Rodda Stats to 17-18'!B$3:B$465)</f>
        <v>0</v>
      </c>
      <c r="C389">
        <f>SUMIF('Rodda Stats to 17-18'!$A$3:$A$465,'Combined Stats - Formula'!$A389,'Rodda Stats to 17-18'!C$3:C$465)</f>
        <v>24</v>
      </c>
      <c r="D389">
        <f>SUMIF('Rodda Stats to 17-18'!$A$3:$A$465,'Combined Stats - Formula'!$A389,'Rodda Stats to 17-18'!D$3:D$465)</f>
        <v>25</v>
      </c>
      <c r="E389">
        <f>SUMIF('Rodda Stats to 17-18'!$A$3:$A$465,'Combined Stats - Formula'!$A389,'Rodda Stats to 17-18'!E$3:E$465)</f>
        <v>328</v>
      </c>
      <c r="F389">
        <f>SUMIF('Rodda Stats to 17-18'!$A$3:$A$465,'Combined Stats - Formula'!$A389,'Rodda Stats to 17-18'!F$3:F$465)</f>
        <v>2</v>
      </c>
      <c r="G389">
        <f>SUMIF('Rodda Stats to 17-18'!$A$3:$A$465,'Combined Stats - Formula'!$A389,'Rodda Stats to 17-18'!G$3:G$465)</f>
        <v>1</v>
      </c>
      <c r="H389">
        <f>SUMIF('Rodda Stats to 17-18'!$A$3:$A$465,'Combined Stats - Formula'!$A389,'Rodda Stats to 17-18'!H$3:H$465)</f>
        <v>0</v>
      </c>
      <c r="I389" s="23">
        <f>SUMIF('Rodda Stats to 17-18'!$A$3:$A$465,'Combined Stats - Formula'!$A389,'Rodda Stats to 17-18'!I$3:I$465)</f>
        <v>71</v>
      </c>
      <c r="J389">
        <f t="shared" si="26"/>
        <v>14.26</v>
      </c>
      <c r="K389">
        <f>SUMIF('Rodda Stats to 17-18'!$A$3:$A$465,'Combined Stats - Formula'!$A389,'Rodda Stats to 17-18'!K$3:K$465)</f>
        <v>0</v>
      </c>
      <c r="L389">
        <f>SUMIF('Rodda Stats to 17-18'!$A$3:$A$465,'Combined Stats - Formula'!$A389,'Rodda Stats to 17-18'!L$3:L$465)</f>
        <v>42</v>
      </c>
      <c r="M389">
        <f>SUMIF('Rodda Stats to 17-18'!$A$3:$A$465,'Combined Stats - Formula'!$A389,'Rodda Stats to 17-18'!M$3:M$465)</f>
        <v>833</v>
      </c>
      <c r="N389">
        <f>SUMIF('Rodda Stats to 17-18'!$A$3:$A$465,'Combined Stats - Formula'!$A389,'Rodda Stats to 17-18'!N$3:N$465)</f>
        <v>2</v>
      </c>
      <c r="O389">
        <f>SUMIF('Rodda Stats to 17-18'!$A$3:$A$465,'Combined Stats - Formula'!$A389,'Rodda Stats to 17-18'!O$3:O$465)</f>
        <v>0</v>
      </c>
      <c r="P389">
        <f t="shared" si="25"/>
        <v>19.829999999999998</v>
      </c>
      <c r="Q389">
        <f t="shared" si="27"/>
        <v>0</v>
      </c>
      <c r="R389">
        <f t="shared" si="28"/>
        <v>0</v>
      </c>
      <c r="S389" s="23">
        <f>SUMIF('Rodda Stats to 17-18'!$A$3:$A$465,'Combined Stats - Formula'!$A389,'Rodda Stats to 17-18'!S$3:S$465)</f>
        <v>0</v>
      </c>
      <c r="T389">
        <f>SUMIF('Rodda Stats to 17-18'!$A$3:$A$465,'Combined Stats - Formula'!$A389,'Rodda Stats to 17-18'!T$3:T$465)</f>
        <v>21</v>
      </c>
      <c r="U389">
        <f>SUMIF('Rodda Stats to 17-18'!$A$3:$A$465,'Combined Stats - Formula'!$A389,'Rodda Stats to 17-18'!U$3:U$465)</f>
        <v>0</v>
      </c>
      <c r="V389">
        <f>SUMIF('Rodda Stats to 17-18'!$A$3:$A$465,'Combined Stats - Formula'!$A389,'Rodda Stats to 17-18'!V$3:V$465)</f>
        <v>1</v>
      </c>
    </row>
    <row r="390" spans="1:22" x14ac:dyDescent="0.25">
      <c r="A390" s="20" t="s">
        <v>923</v>
      </c>
      <c r="B390">
        <f>SUMIF('Rodda Stats to 17-18'!$A$3:$A$465,'Combined Stats - Formula'!$A390,'Rodda Stats to 17-18'!B$3:B$465)</f>
        <v>0</v>
      </c>
      <c r="C390">
        <f>SUMIF('Rodda Stats to 17-18'!$A$3:$A$465,'Combined Stats - Formula'!$A390,'Rodda Stats to 17-18'!C$3:C$465)</f>
        <v>3</v>
      </c>
      <c r="D390">
        <f>SUMIF('Rodda Stats to 17-18'!$A$3:$A$465,'Combined Stats - Formula'!$A390,'Rodda Stats to 17-18'!D$3:D$465)</f>
        <v>2</v>
      </c>
      <c r="E390">
        <f>SUMIF('Rodda Stats to 17-18'!$A$3:$A$465,'Combined Stats - Formula'!$A390,'Rodda Stats to 17-18'!E$3:E$465)</f>
        <v>21</v>
      </c>
      <c r="F390">
        <f>SUMIF('Rodda Stats to 17-18'!$A$3:$A$465,'Combined Stats - Formula'!$A390,'Rodda Stats to 17-18'!F$3:F$465)</f>
        <v>2</v>
      </c>
      <c r="G390">
        <f>SUMIF('Rodda Stats to 17-18'!$A$3:$A$465,'Combined Stats - Formula'!$A390,'Rodda Stats to 17-18'!G$3:G$465)</f>
        <v>0</v>
      </c>
      <c r="H390">
        <f>SUMIF('Rodda Stats to 17-18'!$A$3:$A$465,'Combined Stats - Formula'!$A390,'Rodda Stats to 17-18'!H$3:H$465)</f>
        <v>0</v>
      </c>
      <c r="I390" s="23">
        <f>SUMIF('Rodda Stats to 17-18'!$A$3:$A$465,'Combined Stats - Formula'!$A390,'Rodda Stats to 17-18'!I$3:I$465)</f>
        <v>11.1</v>
      </c>
      <c r="J390" t="e">
        <f t="shared" si="26"/>
        <v>#DIV/0!</v>
      </c>
      <c r="K390">
        <f>SUMIF('Rodda Stats to 17-18'!$A$3:$A$465,'Combined Stats - Formula'!$A390,'Rodda Stats to 17-18'!K$3:K$465)</f>
        <v>0</v>
      </c>
      <c r="L390">
        <f>SUMIF('Rodda Stats to 17-18'!$A$3:$A$465,'Combined Stats - Formula'!$A390,'Rodda Stats to 17-18'!L$3:L$465)</f>
        <v>0</v>
      </c>
      <c r="M390">
        <f>SUMIF('Rodda Stats to 17-18'!$A$3:$A$465,'Combined Stats - Formula'!$A390,'Rodda Stats to 17-18'!M$3:M$465)</f>
        <v>0</v>
      </c>
      <c r="N390">
        <f>SUMIF('Rodda Stats to 17-18'!$A$3:$A$465,'Combined Stats - Formula'!$A390,'Rodda Stats to 17-18'!N$3:N$465)</f>
        <v>0</v>
      </c>
      <c r="O390">
        <f>SUMIF('Rodda Stats to 17-18'!$A$3:$A$465,'Combined Stats - Formula'!$A390,'Rodda Stats to 17-18'!O$3:O$465)</f>
        <v>0</v>
      </c>
      <c r="P390" t="str">
        <f t="shared" si="25"/>
        <v/>
      </c>
      <c r="Q390">
        <f t="shared" si="27"/>
        <v>0</v>
      </c>
      <c r="R390">
        <f t="shared" si="28"/>
        <v>0</v>
      </c>
      <c r="S390" s="23">
        <f>SUMIF('Rodda Stats to 17-18'!$A$3:$A$465,'Combined Stats - Formula'!$A390,'Rodda Stats to 17-18'!S$3:S$465)</f>
        <v>0</v>
      </c>
      <c r="T390">
        <f>SUMIF('Rodda Stats to 17-18'!$A$3:$A$465,'Combined Stats - Formula'!$A390,'Rodda Stats to 17-18'!T$3:T$465)</f>
        <v>1</v>
      </c>
      <c r="U390">
        <f>SUMIF('Rodda Stats to 17-18'!$A$3:$A$465,'Combined Stats - Formula'!$A390,'Rodda Stats to 17-18'!U$3:U$465)</f>
        <v>0</v>
      </c>
      <c r="V390">
        <f>SUMIF('Rodda Stats to 17-18'!$A$3:$A$465,'Combined Stats - Formula'!$A390,'Rodda Stats to 17-18'!V$3:V$465)</f>
        <v>0</v>
      </c>
    </row>
    <row r="391" spans="1:22" x14ac:dyDescent="0.25">
      <c r="A391" s="20" t="s">
        <v>924</v>
      </c>
      <c r="B391">
        <f>SUMIF('Rodda Stats to 17-18'!$A$3:$A$465,'Combined Stats - Formula'!$A391,'Rodda Stats to 17-18'!B$3:B$465)</f>
        <v>0</v>
      </c>
      <c r="C391">
        <f>SUMIF('Rodda Stats to 17-18'!$A$3:$A$465,'Combined Stats - Formula'!$A391,'Rodda Stats to 17-18'!C$3:C$465)</f>
        <v>50</v>
      </c>
      <c r="D391">
        <f>SUMIF('Rodda Stats to 17-18'!$A$3:$A$465,'Combined Stats - Formula'!$A391,'Rodda Stats to 17-18'!D$3:D$465)</f>
        <v>47</v>
      </c>
      <c r="E391">
        <f>SUMIF('Rodda Stats to 17-18'!$A$3:$A$465,'Combined Stats - Formula'!$A391,'Rodda Stats to 17-18'!E$3:E$465)</f>
        <v>169</v>
      </c>
      <c r="F391">
        <f>SUMIF('Rodda Stats to 17-18'!$A$3:$A$465,'Combined Stats - Formula'!$A391,'Rodda Stats to 17-18'!F$3:F$465)</f>
        <v>14</v>
      </c>
      <c r="G391">
        <f>SUMIF('Rodda Stats to 17-18'!$A$3:$A$465,'Combined Stats - Formula'!$A391,'Rodda Stats to 17-18'!G$3:G$465)</f>
        <v>0</v>
      </c>
      <c r="H391">
        <f>SUMIF('Rodda Stats to 17-18'!$A$3:$A$465,'Combined Stats - Formula'!$A391,'Rodda Stats to 17-18'!H$3:H$465)</f>
        <v>0</v>
      </c>
      <c r="I391" s="23">
        <f>SUMIF('Rodda Stats to 17-18'!$A$3:$A$465,'Combined Stats - Formula'!$A391,'Rodda Stats to 17-18'!I$3:I$465)</f>
        <v>26.1</v>
      </c>
      <c r="J391">
        <f t="shared" si="26"/>
        <v>5.12</v>
      </c>
      <c r="K391">
        <f>SUMIF('Rodda Stats to 17-18'!$A$3:$A$465,'Combined Stats - Formula'!$A391,'Rodda Stats to 17-18'!K$3:K$465)</f>
        <v>0</v>
      </c>
      <c r="L391">
        <f>SUMIF('Rodda Stats to 17-18'!$A$3:$A$465,'Combined Stats - Formula'!$A391,'Rodda Stats to 17-18'!L$3:L$465)</f>
        <v>69</v>
      </c>
      <c r="M391">
        <f>SUMIF('Rodda Stats to 17-18'!$A$3:$A$465,'Combined Stats - Formula'!$A391,'Rodda Stats to 17-18'!M$3:M$465)</f>
        <v>2032</v>
      </c>
      <c r="N391">
        <f>SUMIF('Rodda Stats to 17-18'!$A$3:$A$465,'Combined Stats - Formula'!$A391,'Rodda Stats to 17-18'!N$3:N$465)</f>
        <v>1</v>
      </c>
      <c r="O391">
        <f>SUMIF('Rodda Stats to 17-18'!$A$3:$A$465,'Combined Stats - Formula'!$A391,'Rodda Stats to 17-18'!O$3:O$465)</f>
        <v>0</v>
      </c>
      <c r="P391">
        <f t="shared" si="25"/>
        <v>29.45</v>
      </c>
      <c r="Q391">
        <f t="shared" si="27"/>
        <v>0</v>
      </c>
      <c r="R391">
        <f t="shared" si="28"/>
        <v>0</v>
      </c>
      <c r="S391" s="23">
        <f>SUMIF('Rodda Stats to 17-18'!$A$3:$A$465,'Combined Stats - Formula'!$A391,'Rodda Stats to 17-18'!S$3:S$465)</f>
        <v>0</v>
      </c>
      <c r="T391">
        <f>SUMIF('Rodda Stats to 17-18'!$A$3:$A$465,'Combined Stats - Formula'!$A391,'Rodda Stats to 17-18'!T$3:T$465)</f>
        <v>15</v>
      </c>
      <c r="U391">
        <f>SUMIF('Rodda Stats to 17-18'!$A$3:$A$465,'Combined Stats - Formula'!$A391,'Rodda Stats to 17-18'!U$3:U$465)</f>
        <v>0</v>
      </c>
      <c r="V391">
        <f>SUMIF('Rodda Stats to 17-18'!$A$3:$A$465,'Combined Stats - Formula'!$A391,'Rodda Stats to 17-18'!V$3:V$465)</f>
        <v>0</v>
      </c>
    </row>
    <row r="392" spans="1:22" x14ac:dyDescent="0.25">
      <c r="A392" s="20" t="s">
        <v>925</v>
      </c>
      <c r="B392">
        <f>SUMIF('Rodda Stats to 17-18'!$A$3:$A$465,'Combined Stats - Formula'!$A392,'Rodda Stats to 17-18'!B$3:B$465)</f>
        <v>0</v>
      </c>
      <c r="C392">
        <f>SUMIF('Rodda Stats to 17-18'!$A$3:$A$465,'Combined Stats - Formula'!$A392,'Rodda Stats to 17-18'!C$3:C$465)</f>
        <v>14</v>
      </c>
      <c r="D392">
        <f>SUMIF('Rodda Stats to 17-18'!$A$3:$A$465,'Combined Stats - Formula'!$A392,'Rodda Stats to 17-18'!D$3:D$465)</f>
        <v>9</v>
      </c>
      <c r="E392">
        <f>SUMIF('Rodda Stats to 17-18'!$A$3:$A$465,'Combined Stats - Formula'!$A392,'Rodda Stats to 17-18'!E$3:E$465)</f>
        <v>52</v>
      </c>
      <c r="F392">
        <f>SUMIF('Rodda Stats to 17-18'!$A$3:$A$465,'Combined Stats - Formula'!$A392,'Rodda Stats to 17-18'!F$3:F$465)</f>
        <v>5</v>
      </c>
      <c r="G392">
        <f>SUMIF('Rodda Stats to 17-18'!$A$3:$A$465,'Combined Stats - Formula'!$A392,'Rodda Stats to 17-18'!G$3:G$465)</f>
        <v>0</v>
      </c>
      <c r="H392">
        <f>SUMIF('Rodda Stats to 17-18'!$A$3:$A$465,'Combined Stats - Formula'!$A392,'Rodda Stats to 17-18'!H$3:H$465)</f>
        <v>0</v>
      </c>
      <c r="I392" s="23">
        <f>SUMIF('Rodda Stats to 17-18'!$A$3:$A$465,'Combined Stats - Formula'!$A392,'Rodda Stats to 17-18'!I$3:I$465)</f>
        <v>18</v>
      </c>
      <c r="J392">
        <f t="shared" si="26"/>
        <v>13</v>
      </c>
      <c r="K392">
        <f>SUMIF('Rodda Stats to 17-18'!$A$3:$A$465,'Combined Stats - Formula'!$A392,'Rodda Stats to 17-18'!K$3:K$465)</f>
        <v>0</v>
      </c>
      <c r="L392">
        <f>SUMIF('Rodda Stats to 17-18'!$A$3:$A$465,'Combined Stats - Formula'!$A392,'Rodda Stats to 17-18'!L$3:L$465)</f>
        <v>0</v>
      </c>
      <c r="M392">
        <f>SUMIF('Rodda Stats to 17-18'!$A$3:$A$465,'Combined Stats - Formula'!$A392,'Rodda Stats to 17-18'!M$3:M$465)</f>
        <v>0</v>
      </c>
      <c r="N392">
        <f>SUMIF('Rodda Stats to 17-18'!$A$3:$A$465,'Combined Stats - Formula'!$A392,'Rodda Stats to 17-18'!N$3:N$465)</f>
        <v>0</v>
      </c>
      <c r="O392">
        <f>SUMIF('Rodda Stats to 17-18'!$A$3:$A$465,'Combined Stats - Formula'!$A392,'Rodda Stats to 17-18'!O$3:O$465)</f>
        <v>0</v>
      </c>
      <c r="P392" t="str">
        <f t="shared" si="25"/>
        <v/>
      </c>
      <c r="Q392">
        <f t="shared" si="27"/>
        <v>0</v>
      </c>
      <c r="R392">
        <f t="shared" si="28"/>
        <v>0</v>
      </c>
      <c r="S392" s="23">
        <f>SUMIF('Rodda Stats to 17-18'!$A$3:$A$465,'Combined Stats - Formula'!$A392,'Rodda Stats to 17-18'!S$3:S$465)</f>
        <v>0</v>
      </c>
      <c r="T392">
        <f>SUMIF('Rodda Stats to 17-18'!$A$3:$A$465,'Combined Stats - Formula'!$A392,'Rodda Stats to 17-18'!T$3:T$465)</f>
        <v>15</v>
      </c>
      <c r="U392">
        <f>SUMIF('Rodda Stats to 17-18'!$A$3:$A$465,'Combined Stats - Formula'!$A392,'Rodda Stats to 17-18'!U$3:U$465)</f>
        <v>0</v>
      </c>
      <c r="V392">
        <f>SUMIF('Rodda Stats to 17-18'!$A$3:$A$465,'Combined Stats - Formula'!$A392,'Rodda Stats to 17-18'!V$3:V$465)</f>
        <v>4</v>
      </c>
    </row>
    <row r="393" spans="1:22" x14ac:dyDescent="0.25">
      <c r="A393" s="20" t="s">
        <v>926</v>
      </c>
      <c r="B393">
        <f>SUMIF('Rodda Stats to 17-18'!$A$3:$A$465,'Combined Stats - Formula'!$A393,'Rodda Stats to 17-18'!B$3:B$465)</f>
        <v>0</v>
      </c>
      <c r="C393">
        <f>SUMIF('Rodda Stats to 17-18'!$A$3:$A$465,'Combined Stats - Formula'!$A393,'Rodda Stats to 17-18'!C$3:C$465)</f>
        <v>37</v>
      </c>
      <c r="D393">
        <f>SUMIF('Rodda Stats to 17-18'!$A$3:$A$465,'Combined Stats - Formula'!$A393,'Rodda Stats to 17-18'!D$3:D$465)</f>
        <v>34</v>
      </c>
      <c r="E393">
        <f>SUMIF('Rodda Stats to 17-18'!$A$3:$A$465,'Combined Stats - Formula'!$A393,'Rodda Stats to 17-18'!E$3:E$465)</f>
        <v>470</v>
      </c>
      <c r="F393">
        <f>SUMIF('Rodda Stats to 17-18'!$A$3:$A$465,'Combined Stats - Formula'!$A393,'Rodda Stats to 17-18'!F$3:F$465)</f>
        <v>9</v>
      </c>
      <c r="G393">
        <f>SUMIF('Rodda Stats to 17-18'!$A$3:$A$465,'Combined Stats - Formula'!$A393,'Rodda Stats to 17-18'!G$3:G$465)</f>
        <v>2</v>
      </c>
      <c r="H393">
        <f>SUMIF('Rodda Stats to 17-18'!$A$3:$A$465,'Combined Stats - Formula'!$A393,'Rodda Stats to 17-18'!H$3:H$465)</f>
        <v>0</v>
      </c>
      <c r="I393" s="23">
        <f>SUMIF('Rodda Stats to 17-18'!$A$3:$A$465,'Combined Stats - Formula'!$A393,'Rodda Stats to 17-18'!I$3:I$465)</f>
        <v>51.1</v>
      </c>
      <c r="J393">
        <f t="shared" si="26"/>
        <v>18.8</v>
      </c>
      <c r="K393">
        <f>SUMIF('Rodda Stats to 17-18'!$A$3:$A$465,'Combined Stats - Formula'!$A393,'Rodda Stats to 17-18'!K$3:K$465)</f>
        <v>0</v>
      </c>
      <c r="L393">
        <f>SUMIF('Rodda Stats to 17-18'!$A$3:$A$465,'Combined Stats - Formula'!$A393,'Rodda Stats to 17-18'!L$3:L$465)</f>
        <v>9</v>
      </c>
      <c r="M393">
        <f>SUMIF('Rodda Stats to 17-18'!$A$3:$A$465,'Combined Stats - Formula'!$A393,'Rodda Stats to 17-18'!M$3:M$465)</f>
        <v>408</v>
      </c>
      <c r="N393">
        <f>SUMIF('Rodda Stats to 17-18'!$A$3:$A$465,'Combined Stats - Formula'!$A393,'Rodda Stats to 17-18'!N$3:N$465)</f>
        <v>0</v>
      </c>
      <c r="O393">
        <f>SUMIF('Rodda Stats to 17-18'!$A$3:$A$465,'Combined Stats - Formula'!$A393,'Rodda Stats to 17-18'!O$3:O$465)</f>
        <v>0</v>
      </c>
      <c r="P393">
        <f t="shared" si="25"/>
        <v>45.33</v>
      </c>
      <c r="Q393">
        <f t="shared" si="27"/>
        <v>0</v>
      </c>
      <c r="R393">
        <f t="shared" si="28"/>
        <v>0</v>
      </c>
      <c r="S393" s="23">
        <f>SUMIF('Rodda Stats to 17-18'!$A$3:$A$465,'Combined Stats - Formula'!$A393,'Rodda Stats to 17-18'!S$3:S$465)</f>
        <v>0</v>
      </c>
      <c r="T393">
        <f>SUMIF('Rodda Stats to 17-18'!$A$3:$A$465,'Combined Stats - Formula'!$A393,'Rodda Stats to 17-18'!T$3:T$465)</f>
        <v>9</v>
      </c>
      <c r="U393">
        <f>SUMIF('Rodda Stats to 17-18'!$A$3:$A$465,'Combined Stats - Formula'!$A393,'Rodda Stats to 17-18'!U$3:U$465)</f>
        <v>0</v>
      </c>
      <c r="V393">
        <f>SUMIF('Rodda Stats to 17-18'!$A$3:$A$465,'Combined Stats - Formula'!$A393,'Rodda Stats to 17-18'!V$3:V$465)</f>
        <v>0</v>
      </c>
    </row>
    <row r="394" spans="1:22" x14ac:dyDescent="0.25">
      <c r="A394" s="20" t="s">
        <v>927</v>
      </c>
      <c r="B394">
        <f>SUMIF('Rodda Stats to 17-18'!$A$3:$A$465,'Combined Stats - Formula'!$A394,'Rodda Stats to 17-18'!B$3:B$465)</f>
        <v>0</v>
      </c>
      <c r="C394">
        <f>SUMIF('Rodda Stats to 17-18'!$A$3:$A$465,'Combined Stats - Formula'!$A394,'Rodda Stats to 17-18'!C$3:C$465)</f>
        <v>5</v>
      </c>
      <c r="D394">
        <f>SUMIF('Rodda Stats to 17-18'!$A$3:$A$465,'Combined Stats - Formula'!$A394,'Rodda Stats to 17-18'!D$3:D$465)</f>
        <v>7</v>
      </c>
      <c r="E394">
        <f>SUMIF('Rodda Stats to 17-18'!$A$3:$A$465,'Combined Stats - Formula'!$A394,'Rodda Stats to 17-18'!E$3:E$465)</f>
        <v>72</v>
      </c>
      <c r="F394">
        <f>SUMIF('Rodda Stats to 17-18'!$A$3:$A$465,'Combined Stats - Formula'!$A394,'Rodda Stats to 17-18'!F$3:F$465)</f>
        <v>1</v>
      </c>
      <c r="G394">
        <f>SUMIF('Rodda Stats to 17-18'!$A$3:$A$465,'Combined Stats - Formula'!$A394,'Rodda Stats to 17-18'!G$3:G$465)</f>
        <v>0</v>
      </c>
      <c r="H394">
        <f>SUMIF('Rodda Stats to 17-18'!$A$3:$A$465,'Combined Stats - Formula'!$A394,'Rodda Stats to 17-18'!H$3:H$465)</f>
        <v>0</v>
      </c>
      <c r="I394" s="23">
        <f>SUMIF('Rodda Stats to 17-18'!$A$3:$A$465,'Combined Stats - Formula'!$A394,'Rodda Stats to 17-18'!I$3:I$465)</f>
        <v>30</v>
      </c>
      <c r="J394">
        <f t="shared" si="26"/>
        <v>12</v>
      </c>
      <c r="K394">
        <f>SUMIF('Rodda Stats to 17-18'!$A$3:$A$465,'Combined Stats - Formula'!$A394,'Rodda Stats to 17-18'!K$3:K$465)</f>
        <v>0</v>
      </c>
      <c r="L394">
        <f>SUMIF('Rodda Stats to 17-18'!$A$3:$A$465,'Combined Stats - Formula'!$A394,'Rodda Stats to 17-18'!L$3:L$465)</f>
        <v>4</v>
      </c>
      <c r="M394">
        <f>SUMIF('Rodda Stats to 17-18'!$A$3:$A$465,'Combined Stats - Formula'!$A394,'Rodda Stats to 17-18'!M$3:M$465)</f>
        <v>70</v>
      </c>
      <c r="N394">
        <f>SUMIF('Rodda Stats to 17-18'!$A$3:$A$465,'Combined Stats - Formula'!$A394,'Rodda Stats to 17-18'!N$3:N$465)</f>
        <v>0</v>
      </c>
      <c r="O394">
        <f>SUMIF('Rodda Stats to 17-18'!$A$3:$A$465,'Combined Stats - Formula'!$A394,'Rodda Stats to 17-18'!O$3:O$465)</f>
        <v>0</v>
      </c>
      <c r="P394">
        <f t="shared" si="25"/>
        <v>17.5</v>
      </c>
      <c r="Q394">
        <f t="shared" si="27"/>
        <v>0</v>
      </c>
      <c r="R394">
        <f t="shared" si="28"/>
        <v>0</v>
      </c>
      <c r="S394" s="23">
        <f>SUMIF('Rodda Stats to 17-18'!$A$3:$A$465,'Combined Stats - Formula'!$A394,'Rodda Stats to 17-18'!S$3:S$465)</f>
        <v>0</v>
      </c>
      <c r="T394">
        <f>SUMIF('Rodda Stats to 17-18'!$A$3:$A$465,'Combined Stats - Formula'!$A394,'Rodda Stats to 17-18'!T$3:T$465)</f>
        <v>1</v>
      </c>
      <c r="U394">
        <f>SUMIF('Rodda Stats to 17-18'!$A$3:$A$465,'Combined Stats - Formula'!$A394,'Rodda Stats to 17-18'!U$3:U$465)</f>
        <v>0</v>
      </c>
      <c r="V394">
        <f>SUMIF('Rodda Stats to 17-18'!$A$3:$A$465,'Combined Stats - Formula'!$A394,'Rodda Stats to 17-18'!V$3:V$465)</f>
        <v>0</v>
      </c>
    </row>
    <row r="395" spans="1:22" x14ac:dyDescent="0.25">
      <c r="A395" s="20" t="s">
        <v>928</v>
      </c>
      <c r="B395">
        <f>SUMIF('Rodda Stats to 17-18'!$A$3:$A$465,'Combined Stats - Formula'!$A395,'Rodda Stats to 17-18'!B$3:B$465)</f>
        <v>0</v>
      </c>
      <c r="C395">
        <f>SUMIF('Rodda Stats to 17-18'!$A$3:$A$465,'Combined Stats - Formula'!$A395,'Rodda Stats to 17-18'!C$3:C$465)</f>
        <v>71</v>
      </c>
      <c r="D395">
        <f>SUMIF('Rodda Stats to 17-18'!$A$3:$A$465,'Combined Stats - Formula'!$A395,'Rodda Stats to 17-18'!D$3:D$465)</f>
        <v>80</v>
      </c>
      <c r="E395">
        <f>SUMIF('Rodda Stats to 17-18'!$A$3:$A$465,'Combined Stats - Formula'!$A395,'Rodda Stats to 17-18'!E$3:E$465)</f>
        <v>1332</v>
      </c>
      <c r="F395">
        <f>SUMIF('Rodda Stats to 17-18'!$A$3:$A$465,'Combined Stats - Formula'!$A395,'Rodda Stats to 17-18'!F$3:F$465)</f>
        <v>6</v>
      </c>
      <c r="G395">
        <f>SUMIF('Rodda Stats to 17-18'!$A$3:$A$465,'Combined Stats - Formula'!$A395,'Rodda Stats to 17-18'!G$3:G$465)</f>
        <v>5</v>
      </c>
      <c r="H395">
        <f>SUMIF('Rodda Stats to 17-18'!$A$3:$A$465,'Combined Stats - Formula'!$A395,'Rodda Stats to 17-18'!H$3:H$465)</f>
        <v>1</v>
      </c>
      <c r="I395" s="23">
        <f>SUMIF('Rodda Stats to 17-18'!$A$3:$A$465,'Combined Stats - Formula'!$A395,'Rodda Stats to 17-18'!I$3:I$465)</f>
        <v>105</v>
      </c>
      <c r="J395">
        <f t="shared" si="26"/>
        <v>18</v>
      </c>
      <c r="K395">
        <f>SUMIF('Rodda Stats to 17-18'!$A$3:$A$465,'Combined Stats - Formula'!$A395,'Rodda Stats to 17-18'!K$3:K$465)</f>
        <v>0</v>
      </c>
      <c r="L395">
        <f>SUMIF('Rodda Stats to 17-18'!$A$3:$A$465,'Combined Stats - Formula'!$A395,'Rodda Stats to 17-18'!L$3:L$465)</f>
        <v>171</v>
      </c>
      <c r="M395">
        <f>SUMIF('Rodda Stats to 17-18'!$A$3:$A$465,'Combined Stats - Formula'!$A395,'Rodda Stats to 17-18'!M$3:M$465)</f>
        <v>2474</v>
      </c>
      <c r="N395">
        <f>SUMIF('Rodda Stats to 17-18'!$A$3:$A$465,'Combined Stats - Formula'!$A395,'Rodda Stats to 17-18'!N$3:N$465)</f>
        <v>10</v>
      </c>
      <c r="O395">
        <f>SUMIF('Rodda Stats to 17-18'!$A$3:$A$465,'Combined Stats - Formula'!$A395,'Rodda Stats to 17-18'!O$3:O$465)</f>
        <v>0</v>
      </c>
      <c r="P395">
        <f t="shared" si="25"/>
        <v>14.47</v>
      </c>
      <c r="Q395">
        <f t="shared" si="27"/>
        <v>0</v>
      </c>
      <c r="R395">
        <f t="shared" si="28"/>
        <v>0</v>
      </c>
      <c r="S395" s="23">
        <f>SUMIF('Rodda Stats to 17-18'!$A$3:$A$465,'Combined Stats - Formula'!$A395,'Rodda Stats to 17-18'!S$3:S$465)</f>
        <v>0</v>
      </c>
      <c r="T395">
        <f>SUMIF('Rodda Stats to 17-18'!$A$3:$A$465,'Combined Stats - Formula'!$A395,'Rodda Stats to 17-18'!T$3:T$465)</f>
        <v>30</v>
      </c>
      <c r="U395">
        <f>SUMIF('Rodda Stats to 17-18'!$A$3:$A$465,'Combined Stats - Formula'!$A395,'Rodda Stats to 17-18'!U$3:U$465)</f>
        <v>0</v>
      </c>
      <c r="V395">
        <f>SUMIF('Rodda Stats to 17-18'!$A$3:$A$465,'Combined Stats - Formula'!$A395,'Rodda Stats to 17-18'!V$3:V$465)</f>
        <v>0</v>
      </c>
    </row>
    <row r="396" spans="1:22" x14ac:dyDescent="0.25">
      <c r="A396" s="20" t="s">
        <v>929</v>
      </c>
      <c r="B396">
        <f>SUMIF('Rodda Stats to 17-18'!$A$3:$A$465,'Combined Stats - Formula'!$A396,'Rodda Stats to 17-18'!B$3:B$465)</f>
        <v>0</v>
      </c>
      <c r="C396">
        <f>SUMIF('Rodda Stats to 17-18'!$A$3:$A$465,'Combined Stats - Formula'!$A396,'Rodda Stats to 17-18'!C$3:C$465)</f>
        <v>24</v>
      </c>
      <c r="D396">
        <f>SUMIF('Rodda Stats to 17-18'!$A$3:$A$465,'Combined Stats - Formula'!$A396,'Rodda Stats to 17-18'!D$3:D$465)</f>
        <v>25</v>
      </c>
      <c r="E396">
        <f>SUMIF('Rodda Stats to 17-18'!$A$3:$A$465,'Combined Stats - Formula'!$A396,'Rodda Stats to 17-18'!E$3:E$465)</f>
        <v>397</v>
      </c>
      <c r="F396">
        <f>SUMIF('Rodda Stats to 17-18'!$A$3:$A$465,'Combined Stats - Formula'!$A396,'Rodda Stats to 17-18'!F$3:F$465)</f>
        <v>1</v>
      </c>
      <c r="G396">
        <f>SUMIF('Rodda Stats to 17-18'!$A$3:$A$465,'Combined Stats - Formula'!$A396,'Rodda Stats to 17-18'!G$3:G$465)</f>
        <v>2</v>
      </c>
      <c r="H396">
        <f>SUMIF('Rodda Stats to 17-18'!$A$3:$A$465,'Combined Stats - Formula'!$A396,'Rodda Stats to 17-18'!H$3:H$465)</f>
        <v>0</v>
      </c>
      <c r="I396" s="23">
        <f>SUMIF('Rodda Stats to 17-18'!$A$3:$A$465,'Combined Stats - Formula'!$A396,'Rodda Stats to 17-18'!I$3:I$465)</f>
        <v>58</v>
      </c>
      <c r="J396">
        <f t="shared" si="26"/>
        <v>16.54</v>
      </c>
      <c r="K396">
        <f>SUMIF('Rodda Stats to 17-18'!$A$3:$A$465,'Combined Stats - Formula'!$A396,'Rodda Stats to 17-18'!K$3:K$465)</f>
        <v>0</v>
      </c>
      <c r="L396">
        <f>SUMIF('Rodda Stats to 17-18'!$A$3:$A$465,'Combined Stats - Formula'!$A396,'Rodda Stats to 17-18'!L$3:L$465)</f>
        <v>0</v>
      </c>
      <c r="M396">
        <f>SUMIF('Rodda Stats to 17-18'!$A$3:$A$465,'Combined Stats - Formula'!$A396,'Rodda Stats to 17-18'!M$3:M$465)</f>
        <v>0</v>
      </c>
      <c r="N396">
        <f>SUMIF('Rodda Stats to 17-18'!$A$3:$A$465,'Combined Stats - Formula'!$A396,'Rodda Stats to 17-18'!N$3:N$465)</f>
        <v>0</v>
      </c>
      <c r="O396">
        <f>SUMIF('Rodda Stats to 17-18'!$A$3:$A$465,'Combined Stats - Formula'!$A396,'Rodda Stats to 17-18'!O$3:O$465)</f>
        <v>0</v>
      </c>
      <c r="P396" t="str">
        <f t="shared" si="25"/>
        <v/>
      </c>
      <c r="Q396">
        <f t="shared" si="27"/>
        <v>0</v>
      </c>
      <c r="R396">
        <f t="shared" si="28"/>
        <v>0</v>
      </c>
      <c r="S396" s="23">
        <f>SUMIF('Rodda Stats to 17-18'!$A$3:$A$465,'Combined Stats - Formula'!$A396,'Rodda Stats to 17-18'!S$3:S$465)</f>
        <v>0</v>
      </c>
      <c r="T396">
        <f>SUMIF('Rodda Stats to 17-18'!$A$3:$A$465,'Combined Stats - Formula'!$A396,'Rodda Stats to 17-18'!T$3:T$465)</f>
        <v>23</v>
      </c>
      <c r="U396">
        <f>SUMIF('Rodda Stats to 17-18'!$A$3:$A$465,'Combined Stats - Formula'!$A396,'Rodda Stats to 17-18'!U$3:U$465)</f>
        <v>0</v>
      </c>
      <c r="V396">
        <f>SUMIF('Rodda Stats to 17-18'!$A$3:$A$465,'Combined Stats - Formula'!$A396,'Rodda Stats to 17-18'!V$3:V$465)</f>
        <v>5</v>
      </c>
    </row>
    <row r="397" spans="1:22" x14ac:dyDescent="0.25">
      <c r="A397" s="20" t="s">
        <v>930</v>
      </c>
      <c r="B397">
        <f>SUMIF('Rodda Stats to 17-18'!$A$3:$A$465,'Combined Stats - Formula'!$A397,'Rodda Stats to 17-18'!B$3:B$465)</f>
        <v>0</v>
      </c>
      <c r="C397">
        <f>SUMIF('Rodda Stats to 17-18'!$A$3:$A$465,'Combined Stats - Formula'!$A397,'Rodda Stats to 17-18'!C$3:C$465)</f>
        <v>10</v>
      </c>
      <c r="D397">
        <f>SUMIF('Rodda Stats to 17-18'!$A$3:$A$465,'Combined Stats - Formula'!$A397,'Rodda Stats to 17-18'!D$3:D$465)</f>
        <v>11</v>
      </c>
      <c r="E397">
        <f>SUMIF('Rodda Stats to 17-18'!$A$3:$A$465,'Combined Stats - Formula'!$A397,'Rodda Stats to 17-18'!E$3:E$465)</f>
        <v>76</v>
      </c>
      <c r="F397">
        <f>SUMIF('Rodda Stats to 17-18'!$A$3:$A$465,'Combined Stats - Formula'!$A397,'Rodda Stats to 17-18'!F$3:F$465)</f>
        <v>4</v>
      </c>
      <c r="G397">
        <f>SUMIF('Rodda Stats to 17-18'!$A$3:$A$465,'Combined Stats - Formula'!$A397,'Rodda Stats to 17-18'!G$3:G$465)</f>
        <v>0</v>
      </c>
      <c r="H397">
        <f>SUMIF('Rodda Stats to 17-18'!$A$3:$A$465,'Combined Stats - Formula'!$A397,'Rodda Stats to 17-18'!H$3:H$465)</f>
        <v>0</v>
      </c>
      <c r="I397" s="23">
        <f>SUMIF('Rodda Stats to 17-18'!$A$3:$A$465,'Combined Stats - Formula'!$A397,'Rodda Stats to 17-18'!I$3:I$465)</f>
        <v>30</v>
      </c>
      <c r="J397">
        <f t="shared" si="26"/>
        <v>10.86</v>
      </c>
      <c r="K397">
        <f>SUMIF('Rodda Stats to 17-18'!$A$3:$A$465,'Combined Stats - Formula'!$A397,'Rodda Stats to 17-18'!K$3:K$465)</f>
        <v>0</v>
      </c>
      <c r="L397">
        <f>SUMIF('Rodda Stats to 17-18'!$A$3:$A$465,'Combined Stats - Formula'!$A397,'Rodda Stats to 17-18'!L$3:L$465)</f>
        <v>6</v>
      </c>
      <c r="M397">
        <f>SUMIF('Rodda Stats to 17-18'!$A$3:$A$465,'Combined Stats - Formula'!$A397,'Rodda Stats to 17-18'!M$3:M$465)</f>
        <v>317</v>
      </c>
      <c r="N397">
        <f>SUMIF('Rodda Stats to 17-18'!$A$3:$A$465,'Combined Stats - Formula'!$A397,'Rodda Stats to 17-18'!N$3:N$465)</f>
        <v>0</v>
      </c>
      <c r="O397">
        <f>SUMIF('Rodda Stats to 17-18'!$A$3:$A$465,'Combined Stats - Formula'!$A397,'Rodda Stats to 17-18'!O$3:O$465)</f>
        <v>0</v>
      </c>
      <c r="P397">
        <f t="shared" si="25"/>
        <v>52.83</v>
      </c>
      <c r="Q397">
        <f t="shared" si="27"/>
        <v>0</v>
      </c>
      <c r="R397">
        <f t="shared" si="28"/>
        <v>0</v>
      </c>
      <c r="S397" s="23">
        <f>SUMIF('Rodda Stats to 17-18'!$A$3:$A$465,'Combined Stats - Formula'!$A397,'Rodda Stats to 17-18'!S$3:S$465)</f>
        <v>0</v>
      </c>
      <c r="T397">
        <f>SUMIF('Rodda Stats to 17-18'!$A$3:$A$465,'Combined Stats - Formula'!$A397,'Rodda Stats to 17-18'!T$3:T$465)</f>
        <v>2</v>
      </c>
      <c r="U397">
        <f>SUMIF('Rodda Stats to 17-18'!$A$3:$A$465,'Combined Stats - Formula'!$A397,'Rodda Stats to 17-18'!U$3:U$465)</f>
        <v>0</v>
      </c>
      <c r="V397">
        <f>SUMIF('Rodda Stats to 17-18'!$A$3:$A$465,'Combined Stats - Formula'!$A397,'Rodda Stats to 17-18'!V$3:V$465)</f>
        <v>0</v>
      </c>
    </row>
    <row r="398" spans="1:22" x14ac:dyDescent="0.25">
      <c r="A398" s="20" t="s">
        <v>931</v>
      </c>
      <c r="B398">
        <f>SUMIF('Rodda Stats to 17-18'!$A$3:$A$465,'Combined Stats - Formula'!$A398,'Rodda Stats to 17-18'!B$3:B$465)</f>
        <v>0</v>
      </c>
      <c r="C398">
        <f>SUMIF('Rodda Stats to 17-18'!$A$3:$A$465,'Combined Stats - Formula'!$A398,'Rodda Stats to 17-18'!C$3:C$465)</f>
        <v>2</v>
      </c>
      <c r="D398">
        <f>SUMIF('Rodda Stats to 17-18'!$A$3:$A$465,'Combined Stats - Formula'!$A398,'Rodda Stats to 17-18'!D$3:D$465)</f>
        <v>2</v>
      </c>
      <c r="E398">
        <f>SUMIF('Rodda Stats to 17-18'!$A$3:$A$465,'Combined Stats - Formula'!$A398,'Rodda Stats to 17-18'!E$3:E$465)</f>
        <v>8</v>
      </c>
      <c r="F398">
        <f>SUMIF('Rodda Stats to 17-18'!$A$3:$A$465,'Combined Stats - Formula'!$A398,'Rodda Stats to 17-18'!F$3:F$465)</f>
        <v>0</v>
      </c>
      <c r="G398">
        <f>SUMIF('Rodda Stats to 17-18'!$A$3:$A$465,'Combined Stats - Formula'!$A398,'Rodda Stats to 17-18'!G$3:G$465)</f>
        <v>0</v>
      </c>
      <c r="H398">
        <f>SUMIF('Rodda Stats to 17-18'!$A$3:$A$465,'Combined Stats - Formula'!$A398,'Rodda Stats to 17-18'!H$3:H$465)</f>
        <v>0</v>
      </c>
      <c r="I398" s="23">
        <f>SUMIF('Rodda Stats to 17-18'!$A$3:$A$465,'Combined Stats - Formula'!$A398,'Rodda Stats to 17-18'!I$3:I$465)</f>
        <v>5</v>
      </c>
      <c r="J398">
        <f t="shared" si="26"/>
        <v>4</v>
      </c>
      <c r="K398">
        <f>SUMIF('Rodda Stats to 17-18'!$A$3:$A$465,'Combined Stats - Formula'!$A398,'Rodda Stats to 17-18'!K$3:K$465)</f>
        <v>0</v>
      </c>
      <c r="L398">
        <f>SUMIF('Rodda Stats to 17-18'!$A$3:$A$465,'Combined Stats - Formula'!$A398,'Rodda Stats to 17-18'!L$3:L$465)</f>
        <v>4</v>
      </c>
      <c r="M398">
        <f>SUMIF('Rodda Stats to 17-18'!$A$3:$A$465,'Combined Stats - Formula'!$A398,'Rodda Stats to 17-18'!M$3:M$465)</f>
        <v>41</v>
      </c>
      <c r="N398">
        <f>SUMIF('Rodda Stats to 17-18'!$A$3:$A$465,'Combined Stats - Formula'!$A398,'Rodda Stats to 17-18'!N$3:N$465)</f>
        <v>0</v>
      </c>
      <c r="O398">
        <f>SUMIF('Rodda Stats to 17-18'!$A$3:$A$465,'Combined Stats - Formula'!$A398,'Rodda Stats to 17-18'!O$3:O$465)</f>
        <v>0</v>
      </c>
      <c r="P398">
        <f t="shared" ref="P398:P451" si="29">IFERROR(ROUND(M398/L398,2),"")</f>
        <v>10.25</v>
      </c>
      <c r="Q398">
        <f t="shared" si="27"/>
        <v>0</v>
      </c>
      <c r="R398">
        <f t="shared" si="28"/>
        <v>0</v>
      </c>
      <c r="S398" s="23">
        <f>SUMIF('Rodda Stats to 17-18'!$A$3:$A$465,'Combined Stats - Formula'!$A398,'Rodda Stats to 17-18'!S$3:S$465)</f>
        <v>0</v>
      </c>
      <c r="T398">
        <f>SUMIF('Rodda Stats to 17-18'!$A$3:$A$465,'Combined Stats - Formula'!$A398,'Rodda Stats to 17-18'!T$3:T$465)</f>
        <v>0</v>
      </c>
      <c r="U398">
        <f>SUMIF('Rodda Stats to 17-18'!$A$3:$A$465,'Combined Stats - Formula'!$A398,'Rodda Stats to 17-18'!U$3:U$465)</f>
        <v>0</v>
      </c>
      <c r="V398">
        <f>SUMIF('Rodda Stats to 17-18'!$A$3:$A$465,'Combined Stats - Formula'!$A398,'Rodda Stats to 17-18'!V$3:V$465)</f>
        <v>0</v>
      </c>
    </row>
    <row r="399" spans="1:22" x14ac:dyDescent="0.25">
      <c r="A399" s="20" t="s">
        <v>932</v>
      </c>
      <c r="B399">
        <f>SUMIF('Rodda Stats to 17-18'!$A$3:$A$465,'Combined Stats - Formula'!$A399,'Rodda Stats to 17-18'!B$3:B$465)</f>
        <v>0</v>
      </c>
      <c r="C399">
        <f>SUMIF('Rodda Stats to 17-18'!$A$3:$A$465,'Combined Stats - Formula'!$A399,'Rodda Stats to 17-18'!C$3:C$465)</f>
        <v>2</v>
      </c>
      <c r="D399">
        <f>SUMIF('Rodda Stats to 17-18'!$A$3:$A$465,'Combined Stats - Formula'!$A399,'Rodda Stats to 17-18'!D$3:D$465)</f>
        <v>1</v>
      </c>
      <c r="E399">
        <f>SUMIF('Rodda Stats to 17-18'!$A$3:$A$465,'Combined Stats - Formula'!$A399,'Rodda Stats to 17-18'!E$3:E$465)</f>
        <v>6</v>
      </c>
      <c r="F399">
        <f>SUMIF('Rodda Stats to 17-18'!$A$3:$A$465,'Combined Stats - Formula'!$A399,'Rodda Stats to 17-18'!F$3:F$465)</f>
        <v>0</v>
      </c>
      <c r="G399">
        <f>SUMIF('Rodda Stats to 17-18'!$A$3:$A$465,'Combined Stats - Formula'!$A399,'Rodda Stats to 17-18'!G$3:G$465)</f>
        <v>0</v>
      </c>
      <c r="H399">
        <f>SUMIF('Rodda Stats to 17-18'!$A$3:$A$465,'Combined Stats - Formula'!$A399,'Rodda Stats to 17-18'!H$3:H$465)</f>
        <v>0</v>
      </c>
      <c r="I399" s="23">
        <f>SUMIF('Rodda Stats to 17-18'!$A$3:$A$465,'Combined Stats - Formula'!$A399,'Rodda Stats to 17-18'!I$3:I$465)</f>
        <v>6</v>
      </c>
      <c r="J399">
        <f t="shared" si="26"/>
        <v>6</v>
      </c>
      <c r="K399">
        <f>SUMIF('Rodda Stats to 17-18'!$A$3:$A$465,'Combined Stats - Formula'!$A399,'Rodda Stats to 17-18'!K$3:K$465)</f>
        <v>0</v>
      </c>
      <c r="L399">
        <f>SUMIF('Rodda Stats to 17-18'!$A$3:$A$465,'Combined Stats - Formula'!$A399,'Rodda Stats to 17-18'!L$3:L$465)</f>
        <v>2</v>
      </c>
      <c r="M399">
        <f>SUMIF('Rodda Stats to 17-18'!$A$3:$A$465,'Combined Stats - Formula'!$A399,'Rodda Stats to 17-18'!M$3:M$465)</f>
        <v>74</v>
      </c>
      <c r="N399">
        <f>SUMIF('Rodda Stats to 17-18'!$A$3:$A$465,'Combined Stats - Formula'!$A399,'Rodda Stats to 17-18'!N$3:N$465)</f>
        <v>0</v>
      </c>
      <c r="O399">
        <f>SUMIF('Rodda Stats to 17-18'!$A$3:$A$465,'Combined Stats - Formula'!$A399,'Rodda Stats to 17-18'!O$3:O$465)</f>
        <v>0</v>
      </c>
      <c r="P399">
        <f t="shared" si="29"/>
        <v>37</v>
      </c>
      <c r="Q399">
        <f t="shared" si="27"/>
        <v>0</v>
      </c>
      <c r="R399">
        <f t="shared" si="28"/>
        <v>0</v>
      </c>
      <c r="S399" s="23">
        <f>SUMIF('Rodda Stats to 17-18'!$A$3:$A$465,'Combined Stats - Formula'!$A399,'Rodda Stats to 17-18'!S$3:S$465)</f>
        <v>0</v>
      </c>
      <c r="T399">
        <f>SUMIF('Rodda Stats to 17-18'!$A$3:$A$465,'Combined Stats - Formula'!$A399,'Rodda Stats to 17-18'!T$3:T$465)</f>
        <v>0</v>
      </c>
      <c r="U399">
        <f>SUMIF('Rodda Stats to 17-18'!$A$3:$A$465,'Combined Stats - Formula'!$A399,'Rodda Stats to 17-18'!U$3:U$465)</f>
        <v>0</v>
      </c>
      <c r="V399">
        <f>SUMIF('Rodda Stats to 17-18'!$A$3:$A$465,'Combined Stats - Formula'!$A399,'Rodda Stats to 17-18'!V$3:V$465)</f>
        <v>0</v>
      </c>
    </row>
    <row r="400" spans="1:22" x14ac:dyDescent="0.25">
      <c r="A400" s="20" t="s">
        <v>933</v>
      </c>
      <c r="B400">
        <f>SUMIF('Rodda Stats to 17-18'!$A$3:$A$465,'Combined Stats - Formula'!$A400,'Rodda Stats to 17-18'!B$3:B$465)</f>
        <v>0</v>
      </c>
      <c r="C400">
        <f>SUMIF('Rodda Stats to 17-18'!$A$3:$A$465,'Combined Stats - Formula'!$A400,'Rodda Stats to 17-18'!C$3:C$465)</f>
        <v>8</v>
      </c>
      <c r="D400">
        <f>SUMIF('Rodda Stats to 17-18'!$A$3:$A$465,'Combined Stats - Formula'!$A400,'Rodda Stats to 17-18'!D$3:D$465)</f>
        <v>9</v>
      </c>
      <c r="E400">
        <f>SUMIF('Rodda Stats to 17-18'!$A$3:$A$465,'Combined Stats - Formula'!$A400,'Rodda Stats to 17-18'!E$3:E$465)</f>
        <v>102</v>
      </c>
      <c r="F400">
        <f>SUMIF('Rodda Stats to 17-18'!$A$3:$A$465,'Combined Stats - Formula'!$A400,'Rodda Stats to 17-18'!F$3:F$465)</f>
        <v>1</v>
      </c>
      <c r="G400">
        <f>SUMIF('Rodda Stats to 17-18'!$A$3:$A$465,'Combined Stats - Formula'!$A400,'Rodda Stats to 17-18'!G$3:G$465)</f>
        <v>0</v>
      </c>
      <c r="H400">
        <f>SUMIF('Rodda Stats to 17-18'!$A$3:$A$465,'Combined Stats - Formula'!$A400,'Rodda Stats to 17-18'!H$3:H$465)</f>
        <v>0</v>
      </c>
      <c r="I400" s="23">
        <f>SUMIF('Rodda Stats to 17-18'!$A$3:$A$465,'Combined Stats - Formula'!$A400,'Rodda Stats to 17-18'!I$3:I$465)</f>
        <v>36</v>
      </c>
      <c r="J400">
        <f t="shared" si="26"/>
        <v>12.75</v>
      </c>
      <c r="K400">
        <f>SUMIF('Rodda Stats to 17-18'!$A$3:$A$465,'Combined Stats - Formula'!$A400,'Rodda Stats to 17-18'!K$3:K$465)</f>
        <v>0</v>
      </c>
      <c r="L400">
        <f>SUMIF('Rodda Stats to 17-18'!$A$3:$A$465,'Combined Stats - Formula'!$A400,'Rodda Stats to 17-18'!L$3:L$465)</f>
        <v>0</v>
      </c>
      <c r="M400">
        <f>SUMIF('Rodda Stats to 17-18'!$A$3:$A$465,'Combined Stats - Formula'!$A400,'Rodda Stats to 17-18'!M$3:M$465)</f>
        <v>0</v>
      </c>
      <c r="N400">
        <f>SUMIF('Rodda Stats to 17-18'!$A$3:$A$465,'Combined Stats - Formula'!$A400,'Rodda Stats to 17-18'!N$3:N$465)</f>
        <v>0</v>
      </c>
      <c r="O400">
        <f>SUMIF('Rodda Stats to 17-18'!$A$3:$A$465,'Combined Stats - Formula'!$A400,'Rodda Stats to 17-18'!O$3:O$465)</f>
        <v>0</v>
      </c>
      <c r="P400" t="str">
        <f t="shared" si="29"/>
        <v/>
      </c>
      <c r="Q400">
        <f t="shared" si="27"/>
        <v>0</v>
      </c>
      <c r="R400">
        <f t="shared" si="28"/>
        <v>0</v>
      </c>
      <c r="S400" s="23">
        <f>SUMIF('Rodda Stats to 17-18'!$A$3:$A$465,'Combined Stats - Formula'!$A400,'Rodda Stats to 17-18'!S$3:S$465)</f>
        <v>0</v>
      </c>
      <c r="T400">
        <f>SUMIF('Rodda Stats to 17-18'!$A$3:$A$465,'Combined Stats - Formula'!$A400,'Rodda Stats to 17-18'!T$3:T$465)</f>
        <v>3</v>
      </c>
      <c r="U400">
        <f>SUMIF('Rodda Stats to 17-18'!$A$3:$A$465,'Combined Stats - Formula'!$A400,'Rodda Stats to 17-18'!U$3:U$465)</f>
        <v>0</v>
      </c>
      <c r="V400">
        <f>SUMIF('Rodda Stats to 17-18'!$A$3:$A$465,'Combined Stats - Formula'!$A400,'Rodda Stats to 17-18'!V$3:V$465)</f>
        <v>0</v>
      </c>
    </row>
    <row r="401" spans="1:22" x14ac:dyDescent="0.25">
      <c r="A401" s="20" t="s">
        <v>934</v>
      </c>
      <c r="B401">
        <f>SUMIF('Rodda Stats to 17-18'!$A$3:$A$465,'Combined Stats - Formula'!$A401,'Rodda Stats to 17-18'!B$3:B$465)</f>
        <v>0</v>
      </c>
      <c r="C401">
        <f>SUMIF('Rodda Stats to 17-18'!$A$3:$A$465,'Combined Stats - Formula'!$A401,'Rodda Stats to 17-18'!C$3:C$465)</f>
        <v>87</v>
      </c>
      <c r="D401">
        <f>SUMIF('Rodda Stats to 17-18'!$A$3:$A$465,'Combined Stats - Formula'!$A401,'Rodda Stats to 17-18'!D$3:D$465)</f>
        <v>83</v>
      </c>
      <c r="E401">
        <f>SUMIF('Rodda Stats to 17-18'!$A$3:$A$465,'Combined Stats - Formula'!$A401,'Rodda Stats to 17-18'!E$3:E$465)</f>
        <v>1009</v>
      </c>
      <c r="F401">
        <f>SUMIF('Rodda Stats to 17-18'!$A$3:$A$465,'Combined Stats - Formula'!$A401,'Rodda Stats to 17-18'!F$3:F$465)</f>
        <v>17</v>
      </c>
      <c r="G401">
        <f>SUMIF('Rodda Stats to 17-18'!$A$3:$A$465,'Combined Stats - Formula'!$A401,'Rodda Stats to 17-18'!G$3:G$465)</f>
        <v>1</v>
      </c>
      <c r="H401">
        <f>SUMIF('Rodda Stats to 17-18'!$A$3:$A$465,'Combined Stats - Formula'!$A401,'Rodda Stats to 17-18'!H$3:H$465)</f>
        <v>0</v>
      </c>
      <c r="I401" s="23">
        <f>SUMIF('Rodda Stats to 17-18'!$A$3:$A$465,'Combined Stats - Formula'!$A401,'Rodda Stats to 17-18'!I$3:I$465)</f>
        <v>55</v>
      </c>
      <c r="J401">
        <f t="shared" si="26"/>
        <v>15.29</v>
      </c>
      <c r="K401">
        <f>SUMIF('Rodda Stats to 17-18'!$A$3:$A$465,'Combined Stats - Formula'!$A401,'Rodda Stats to 17-18'!K$3:K$465)</f>
        <v>0</v>
      </c>
      <c r="L401">
        <f>SUMIF('Rodda Stats to 17-18'!$A$3:$A$465,'Combined Stats - Formula'!$A401,'Rodda Stats to 17-18'!L$3:L$465)</f>
        <v>2</v>
      </c>
      <c r="M401">
        <f>SUMIF('Rodda Stats to 17-18'!$A$3:$A$465,'Combined Stats - Formula'!$A401,'Rodda Stats to 17-18'!M$3:M$465)</f>
        <v>46</v>
      </c>
      <c r="N401">
        <f>SUMIF('Rodda Stats to 17-18'!$A$3:$A$465,'Combined Stats - Formula'!$A401,'Rodda Stats to 17-18'!N$3:N$465)</f>
        <v>0</v>
      </c>
      <c r="O401">
        <f>SUMIF('Rodda Stats to 17-18'!$A$3:$A$465,'Combined Stats - Formula'!$A401,'Rodda Stats to 17-18'!O$3:O$465)</f>
        <v>0</v>
      </c>
      <c r="P401">
        <f t="shared" si="29"/>
        <v>23</v>
      </c>
      <c r="Q401">
        <f t="shared" si="27"/>
        <v>0</v>
      </c>
      <c r="R401">
        <f t="shared" si="28"/>
        <v>0</v>
      </c>
      <c r="S401" s="23">
        <f>SUMIF('Rodda Stats to 17-18'!$A$3:$A$465,'Combined Stats - Formula'!$A401,'Rodda Stats to 17-18'!S$3:S$465)</f>
        <v>0</v>
      </c>
      <c r="T401">
        <f>SUMIF('Rodda Stats to 17-18'!$A$3:$A$465,'Combined Stats - Formula'!$A401,'Rodda Stats to 17-18'!T$3:T$465)</f>
        <v>54</v>
      </c>
      <c r="U401">
        <f>SUMIF('Rodda Stats to 17-18'!$A$3:$A$465,'Combined Stats - Formula'!$A401,'Rodda Stats to 17-18'!U$3:U$465)</f>
        <v>0</v>
      </c>
      <c r="V401">
        <f>SUMIF('Rodda Stats to 17-18'!$A$3:$A$465,'Combined Stats - Formula'!$A401,'Rodda Stats to 17-18'!V$3:V$465)</f>
        <v>10</v>
      </c>
    </row>
    <row r="402" spans="1:22" x14ac:dyDescent="0.25">
      <c r="A402" s="20" t="s">
        <v>935</v>
      </c>
      <c r="B402">
        <f>SUMIF('Rodda Stats to 17-18'!$A$3:$A$465,'Combined Stats - Formula'!$A402,'Rodda Stats to 17-18'!B$3:B$465)</f>
        <v>0</v>
      </c>
      <c r="C402">
        <f>SUMIF('Rodda Stats to 17-18'!$A$3:$A$465,'Combined Stats - Formula'!$A402,'Rodda Stats to 17-18'!C$3:C$465)</f>
        <v>196</v>
      </c>
      <c r="D402">
        <f>SUMIF('Rodda Stats to 17-18'!$A$3:$A$465,'Combined Stats - Formula'!$A402,'Rodda Stats to 17-18'!D$3:D$465)</f>
        <v>213</v>
      </c>
      <c r="E402">
        <f>SUMIF('Rodda Stats to 17-18'!$A$3:$A$465,'Combined Stats - Formula'!$A402,'Rodda Stats to 17-18'!E$3:E$465)</f>
        <v>5888</v>
      </c>
      <c r="F402">
        <f>SUMIF('Rodda Stats to 17-18'!$A$3:$A$465,'Combined Stats - Formula'!$A402,'Rodda Stats to 17-18'!F$3:F$465)</f>
        <v>38</v>
      </c>
      <c r="G402">
        <f>SUMIF('Rodda Stats to 17-18'!$A$3:$A$465,'Combined Stats - Formula'!$A402,'Rodda Stats to 17-18'!G$3:G$465)</f>
        <v>31</v>
      </c>
      <c r="H402">
        <f>SUMIF('Rodda Stats to 17-18'!$A$3:$A$465,'Combined Stats - Formula'!$A402,'Rodda Stats to 17-18'!H$3:H$465)</f>
        <v>11</v>
      </c>
      <c r="I402" s="23">
        <f>SUMIF('Rodda Stats to 17-18'!$A$3:$A$465,'Combined Stats - Formula'!$A402,'Rodda Stats to 17-18'!I$3:I$465)</f>
        <v>129</v>
      </c>
      <c r="J402">
        <f t="shared" si="26"/>
        <v>33.65</v>
      </c>
      <c r="K402">
        <f>SUMIF('Rodda Stats to 17-18'!$A$3:$A$465,'Combined Stats - Formula'!$A402,'Rodda Stats to 17-18'!K$3:K$465)</f>
        <v>0</v>
      </c>
      <c r="L402">
        <f>SUMIF('Rodda Stats to 17-18'!$A$3:$A$465,'Combined Stats - Formula'!$A402,'Rodda Stats to 17-18'!L$3:L$465)</f>
        <v>450</v>
      </c>
      <c r="M402">
        <f>SUMIF('Rodda Stats to 17-18'!$A$3:$A$465,'Combined Stats - Formula'!$A402,'Rodda Stats to 17-18'!M$3:M$465)</f>
        <v>6627</v>
      </c>
      <c r="N402">
        <f>SUMIF('Rodda Stats to 17-18'!$A$3:$A$465,'Combined Stats - Formula'!$A402,'Rodda Stats to 17-18'!N$3:N$465)</f>
        <v>25</v>
      </c>
      <c r="O402">
        <f>SUMIF('Rodda Stats to 17-18'!$A$3:$A$465,'Combined Stats - Formula'!$A402,'Rodda Stats to 17-18'!O$3:O$465)</f>
        <v>2</v>
      </c>
      <c r="P402">
        <f t="shared" si="29"/>
        <v>14.73</v>
      </c>
      <c r="Q402">
        <f t="shared" si="27"/>
        <v>0</v>
      </c>
      <c r="R402">
        <f t="shared" si="28"/>
        <v>0</v>
      </c>
      <c r="S402" s="23">
        <f>SUMIF('Rodda Stats to 17-18'!$A$3:$A$465,'Combined Stats - Formula'!$A402,'Rodda Stats to 17-18'!S$3:S$465)</f>
        <v>0</v>
      </c>
      <c r="T402">
        <f>SUMIF('Rodda Stats to 17-18'!$A$3:$A$465,'Combined Stats - Formula'!$A402,'Rodda Stats to 17-18'!T$3:T$465)</f>
        <v>106</v>
      </c>
      <c r="U402">
        <f>SUMIF('Rodda Stats to 17-18'!$A$3:$A$465,'Combined Stats - Formula'!$A402,'Rodda Stats to 17-18'!U$3:U$465)</f>
        <v>0</v>
      </c>
      <c r="V402">
        <f>SUMIF('Rodda Stats to 17-18'!$A$3:$A$465,'Combined Stats - Formula'!$A402,'Rodda Stats to 17-18'!V$3:V$465)</f>
        <v>1</v>
      </c>
    </row>
    <row r="403" spans="1:22" x14ac:dyDescent="0.25">
      <c r="A403" s="20" t="s">
        <v>936</v>
      </c>
      <c r="B403">
        <f>SUMIF('Rodda Stats to 17-18'!$A$3:$A$465,'Combined Stats - Formula'!$A403,'Rodda Stats to 17-18'!B$3:B$465)</f>
        <v>0</v>
      </c>
      <c r="C403">
        <f>SUMIF('Rodda Stats to 17-18'!$A$3:$A$465,'Combined Stats - Formula'!$A403,'Rodda Stats to 17-18'!C$3:C$465)</f>
        <v>27</v>
      </c>
      <c r="D403">
        <f>SUMIF('Rodda Stats to 17-18'!$A$3:$A$465,'Combined Stats - Formula'!$A403,'Rodda Stats to 17-18'!D$3:D$465)</f>
        <v>29</v>
      </c>
      <c r="E403">
        <f>SUMIF('Rodda Stats to 17-18'!$A$3:$A$465,'Combined Stats - Formula'!$A403,'Rodda Stats to 17-18'!E$3:E$465)</f>
        <v>442</v>
      </c>
      <c r="F403">
        <f>SUMIF('Rodda Stats to 17-18'!$A$3:$A$465,'Combined Stats - Formula'!$A403,'Rodda Stats to 17-18'!F$3:F$465)</f>
        <v>4</v>
      </c>
      <c r="G403">
        <f>SUMIF('Rodda Stats to 17-18'!$A$3:$A$465,'Combined Stats - Formula'!$A403,'Rodda Stats to 17-18'!G$3:G$465)</f>
        <v>1</v>
      </c>
      <c r="H403">
        <f>SUMIF('Rodda Stats to 17-18'!$A$3:$A$465,'Combined Stats - Formula'!$A403,'Rodda Stats to 17-18'!H$3:H$465)</f>
        <v>1</v>
      </c>
      <c r="I403" s="23">
        <f>SUMIF('Rodda Stats to 17-18'!$A$3:$A$465,'Combined Stats - Formula'!$A403,'Rodda Stats to 17-18'!I$3:I$465)</f>
        <v>100</v>
      </c>
      <c r="J403">
        <f t="shared" si="26"/>
        <v>17.68</v>
      </c>
      <c r="K403">
        <f>SUMIF('Rodda Stats to 17-18'!$A$3:$A$465,'Combined Stats - Formula'!$A403,'Rodda Stats to 17-18'!K$3:K$465)</f>
        <v>0</v>
      </c>
      <c r="L403">
        <f>SUMIF('Rodda Stats to 17-18'!$A$3:$A$465,'Combined Stats - Formula'!$A403,'Rodda Stats to 17-18'!L$3:L$465)</f>
        <v>1</v>
      </c>
      <c r="M403">
        <f>SUMIF('Rodda Stats to 17-18'!$A$3:$A$465,'Combined Stats - Formula'!$A403,'Rodda Stats to 17-18'!M$3:M$465)</f>
        <v>9</v>
      </c>
      <c r="N403">
        <f>SUMIF('Rodda Stats to 17-18'!$A$3:$A$465,'Combined Stats - Formula'!$A403,'Rodda Stats to 17-18'!N$3:N$465)</f>
        <v>0</v>
      </c>
      <c r="O403">
        <f>SUMIF('Rodda Stats to 17-18'!$A$3:$A$465,'Combined Stats - Formula'!$A403,'Rodda Stats to 17-18'!O$3:O$465)</f>
        <v>0</v>
      </c>
      <c r="P403">
        <f t="shared" si="29"/>
        <v>9</v>
      </c>
      <c r="Q403">
        <f t="shared" si="27"/>
        <v>0</v>
      </c>
      <c r="R403">
        <f t="shared" si="28"/>
        <v>0</v>
      </c>
      <c r="S403" s="23">
        <f>SUMIF('Rodda Stats to 17-18'!$A$3:$A$465,'Combined Stats - Formula'!$A403,'Rodda Stats to 17-18'!S$3:S$465)</f>
        <v>0</v>
      </c>
      <c r="T403">
        <f>SUMIF('Rodda Stats to 17-18'!$A$3:$A$465,'Combined Stats - Formula'!$A403,'Rodda Stats to 17-18'!T$3:T$465)</f>
        <v>9</v>
      </c>
      <c r="U403">
        <f>SUMIF('Rodda Stats to 17-18'!$A$3:$A$465,'Combined Stats - Formula'!$A403,'Rodda Stats to 17-18'!U$3:U$465)</f>
        <v>0</v>
      </c>
      <c r="V403">
        <f>SUMIF('Rodda Stats to 17-18'!$A$3:$A$465,'Combined Stats - Formula'!$A403,'Rodda Stats to 17-18'!V$3:V$465)</f>
        <v>0</v>
      </c>
    </row>
    <row r="404" spans="1:22" x14ac:dyDescent="0.25">
      <c r="A404" s="20" t="s">
        <v>937</v>
      </c>
      <c r="B404">
        <f>SUMIF('Rodda Stats to 17-18'!$A$3:$A$465,'Combined Stats - Formula'!$A404,'Rodda Stats to 17-18'!B$3:B$465)</f>
        <v>0</v>
      </c>
      <c r="C404">
        <f>SUMIF('Rodda Stats to 17-18'!$A$3:$A$465,'Combined Stats - Formula'!$A404,'Rodda Stats to 17-18'!C$3:C$465)</f>
        <v>7</v>
      </c>
      <c r="D404">
        <f>SUMIF('Rodda Stats to 17-18'!$A$3:$A$465,'Combined Stats - Formula'!$A404,'Rodda Stats to 17-18'!D$3:D$465)</f>
        <v>11</v>
      </c>
      <c r="E404">
        <f>SUMIF('Rodda Stats to 17-18'!$A$3:$A$465,'Combined Stats - Formula'!$A404,'Rodda Stats to 17-18'!E$3:E$465)</f>
        <v>39</v>
      </c>
      <c r="F404">
        <f>SUMIF('Rodda Stats to 17-18'!$A$3:$A$465,'Combined Stats - Formula'!$A404,'Rodda Stats to 17-18'!F$3:F$465)</f>
        <v>2</v>
      </c>
      <c r="G404">
        <f>SUMIF('Rodda Stats to 17-18'!$A$3:$A$465,'Combined Stats - Formula'!$A404,'Rodda Stats to 17-18'!G$3:G$465)</f>
        <v>0</v>
      </c>
      <c r="H404">
        <f>SUMIF('Rodda Stats to 17-18'!$A$3:$A$465,'Combined Stats - Formula'!$A404,'Rodda Stats to 17-18'!H$3:H$465)</f>
        <v>0</v>
      </c>
      <c r="I404" s="23">
        <f>SUMIF('Rodda Stats to 17-18'!$A$3:$A$465,'Combined Stats - Formula'!$A404,'Rodda Stats to 17-18'!I$3:I$465)</f>
        <v>13</v>
      </c>
      <c r="J404">
        <f t="shared" si="26"/>
        <v>4.33</v>
      </c>
      <c r="K404">
        <f>SUMIF('Rodda Stats to 17-18'!$A$3:$A$465,'Combined Stats - Formula'!$A404,'Rodda Stats to 17-18'!K$3:K$465)</f>
        <v>0</v>
      </c>
      <c r="L404">
        <f>SUMIF('Rodda Stats to 17-18'!$A$3:$A$465,'Combined Stats - Formula'!$A404,'Rodda Stats to 17-18'!L$3:L$465)</f>
        <v>4</v>
      </c>
      <c r="M404">
        <f>SUMIF('Rodda Stats to 17-18'!$A$3:$A$465,'Combined Stats - Formula'!$A404,'Rodda Stats to 17-18'!M$3:M$465)</f>
        <v>28</v>
      </c>
      <c r="N404">
        <f>SUMIF('Rodda Stats to 17-18'!$A$3:$A$465,'Combined Stats - Formula'!$A404,'Rodda Stats to 17-18'!N$3:N$465)</f>
        <v>0</v>
      </c>
      <c r="O404">
        <f>SUMIF('Rodda Stats to 17-18'!$A$3:$A$465,'Combined Stats - Formula'!$A404,'Rodda Stats to 17-18'!O$3:O$465)</f>
        <v>0</v>
      </c>
      <c r="P404">
        <f t="shared" si="29"/>
        <v>7</v>
      </c>
      <c r="Q404">
        <f t="shared" si="27"/>
        <v>0</v>
      </c>
      <c r="R404">
        <f t="shared" si="28"/>
        <v>0</v>
      </c>
      <c r="S404" s="23">
        <f>SUMIF('Rodda Stats to 17-18'!$A$3:$A$465,'Combined Stats - Formula'!$A404,'Rodda Stats to 17-18'!S$3:S$465)</f>
        <v>0</v>
      </c>
      <c r="T404">
        <f>SUMIF('Rodda Stats to 17-18'!$A$3:$A$465,'Combined Stats - Formula'!$A404,'Rodda Stats to 17-18'!T$3:T$465)</f>
        <v>2</v>
      </c>
      <c r="U404">
        <f>SUMIF('Rodda Stats to 17-18'!$A$3:$A$465,'Combined Stats - Formula'!$A404,'Rodda Stats to 17-18'!U$3:U$465)</f>
        <v>0</v>
      </c>
      <c r="V404">
        <f>SUMIF('Rodda Stats to 17-18'!$A$3:$A$465,'Combined Stats - Formula'!$A404,'Rodda Stats to 17-18'!V$3:V$465)</f>
        <v>0</v>
      </c>
    </row>
    <row r="405" spans="1:22" x14ac:dyDescent="0.25">
      <c r="A405" s="20" t="s">
        <v>938</v>
      </c>
      <c r="B405">
        <f>SUMIF('Rodda Stats to 17-18'!$A$3:$A$465,'Combined Stats - Formula'!$A405,'Rodda Stats to 17-18'!B$3:B$465)</f>
        <v>0</v>
      </c>
      <c r="C405">
        <f>SUMIF('Rodda Stats to 17-18'!$A$3:$A$465,'Combined Stats - Formula'!$A405,'Rodda Stats to 17-18'!C$3:C$465)</f>
        <v>7</v>
      </c>
      <c r="D405">
        <f>SUMIF('Rodda Stats to 17-18'!$A$3:$A$465,'Combined Stats - Formula'!$A405,'Rodda Stats to 17-18'!D$3:D$465)</f>
        <v>8</v>
      </c>
      <c r="E405">
        <f>SUMIF('Rodda Stats to 17-18'!$A$3:$A$465,'Combined Stats - Formula'!$A405,'Rodda Stats to 17-18'!E$3:E$465)</f>
        <v>21</v>
      </c>
      <c r="F405">
        <f>SUMIF('Rodda Stats to 17-18'!$A$3:$A$465,'Combined Stats - Formula'!$A405,'Rodda Stats to 17-18'!F$3:F$465)</f>
        <v>3</v>
      </c>
      <c r="G405">
        <f>SUMIF('Rodda Stats to 17-18'!$A$3:$A$465,'Combined Stats - Formula'!$A405,'Rodda Stats to 17-18'!G$3:G$465)</f>
        <v>0</v>
      </c>
      <c r="H405">
        <f>SUMIF('Rodda Stats to 17-18'!$A$3:$A$465,'Combined Stats - Formula'!$A405,'Rodda Stats to 17-18'!H$3:H$465)</f>
        <v>0</v>
      </c>
      <c r="I405" s="23">
        <f>SUMIF('Rodda Stats to 17-18'!$A$3:$A$465,'Combined Stats - Formula'!$A405,'Rodda Stats to 17-18'!I$3:I$465)</f>
        <v>7.1</v>
      </c>
      <c r="J405">
        <f t="shared" si="26"/>
        <v>4.2</v>
      </c>
      <c r="K405">
        <f>SUMIF('Rodda Stats to 17-18'!$A$3:$A$465,'Combined Stats - Formula'!$A405,'Rodda Stats to 17-18'!K$3:K$465)</f>
        <v>0</v>
      </c>
      <c r="L405">
        <f>SUMIF('Rodda Stats to 17-18'!$A$3:$A$465,'Combined Stats - Formula'!$A405,'Rodda Stats to 17-18'!L$3:L$465)</f>
        <v>13</v>
      </c>
      <c r="M405">
        <f>SUMIF('Rodda Stats to 17-18'!$A$3:$A$465,'Combined Stats - Formula'!$A405,'Rodda Stats to 17-18'!M$3:M$465)</f>
        <v>102</v>
      </c>
      <c r="N405">
        <f>SUMIF('Rodda Stats to 17-18'!$A$3:$A$465,'Combined Stats - Formula'!$A405,'Rodda Stats to 17-18'!N$3:N$465)</f>
        <v>1</v>
      </c>
      <c r="O405">
        <f>SUMIF('Rodda Stats to 17-18'!$A$3:$A$465,'Combined Stats - Formula'!$A405,'Rodda Stats to 17-18'!O$3:O$465)</f>
        <v>0</v>
      </c>
      <c r="P405">
        <f t="shared" si="29"/>
        <v>7.85</v>
      </c>
      <c r="Q405">
        <f t="shared" si="27"/>
        <v>0</v>
      </c>
      <c r="R405">
        <f t="shared" si="28"/>
        <v>0</v>
      </c>
      <c r="S405" s="23">
        <f>SUMIF('Rodda Stats to 17-18'!$A$3:$A$465,'Combined Stats - Formula'!$A405,'Rodda Stats to 17-18'!S$3:S$465)</f>
        <v>0</v>
      </c>
      <c r="T405">
        <f>SUMIF('Rodda Stats to 17-18'!$A$3:$A$465,'Combined Stats - Formula'!$A405,'Rodda Stats to 17-18'!T$3:T$465)</f>
        <v>2</v>
      </c>
      <c r="U405">
        <f>SUMIF('Rodda Stats to 17-18'!$A$3:$A$465,'Combined Stats - Formula'!$A405,'Rodda Stats to 17-18'!U$3:U$465)</f>
        <v>0</v>
      </c>
      <c r="V405">
        <f>SUMIF('Rodda Stats to 17-18'!$A$3:$A$465,'Combined Stats - Formula'!$A405,'Rodda Stats to 17-18'!V$3:V$465)</f>
        <v>0</v>
      </c>
    </row>
    <row r="406" spans="1:22" x14ac:dyDescent="0.25">
      <c r="A406" s="20" t="s">
        <v>939</v>
      </c>
      <c r="B406">
        <f>SUMIF('Rodda Stats to 17-18'!$A$3:$A$465,'Combined Stats - Formula'!$A406,'Rodda Stats to 17-18'!B$3:B$465)</f>
        <v>0</v>
      </c>
      <c r="C406">
        <f>SUMIF('Rodda Stats to 17-18'!$A$3:$A$465,'Combined Stats - Formula'!$A406,'Rodda Stats to 17-18'!C$3:C$465)</f>
        <v>3</v>
      </c>
      <c r="D406">
        <f>SUMIF('Rodda Stats to 17-18'!$A$3:$A$465,'Combined Stats - Formula'!$A406,'Rodda Stats to 17-18'!D$3:D$465)</f>
        <v>2</v>
      </c>
      <c r="E406">
        <f>SUMIF('Rodda Stats to 17-18'!$A$3:$A$465,'Combined Stats - Formula'!$A406,'Rodda Stats to 17-18'!E$3:E$465)</f>
        <v>5</v>
      </c>
      <c r="F406">
        <f>SUMIF('Rodda Stats to 17-18'!$A$3:$A$465,'Combined Stats - Formula'!$A406,'Rodda Stats to 17-18'!F$3:F$465)</f>
        <v>1</v>
      </c>
      <c r="G406">
        <f>SUMIF('Rodda Stats to 17-18'!$A$3:$A$465,'Combined Stats - Formula'!$A406,'Rodda Stats to 17-18'!G$3:G$465)</f>
        <v>0</v>
      </c>
      <c r="H406">
        <f>SUMIF('Rodda Stats to 17-18'!$A$3:$A$465,'Combined Stats - Formula'!$A406,'Rodda Stats to 17-18'!H$3:H$465)</f>
        <v>0</v>
      </c>
      <c r="I406" s="23">
        <f>SUMIF('Rodda Stats to 17-18'!$A$3:$A$465,'Combined Stats - Formula'!$A406,'Rodda Stats to 17-18'!I$3:I$465)</f>
        <v>3.1</v>
      </c>
      <c r="J406">
        <f t="shared" si="26"/>
        <v>5</v>
      </c>
      <c r="K406">
        <f>SUMIF('Rodda Stats to 17-18'!$A$3:$A$465,'Combined Stats - Formula'!$A406,'Rodda Stats to 17-18'!K$3:K$465)</f>
        <v>0</v>
      </c>
      <c r="L406">
        <f>SUMIF('Rodda Stats to 17-18'!$A$3:$A$465,'Combined Stats - Formula'!$A406,'Rodda Stats to 17-18'!L$3:L$465)</f>
        <v>0</v>
      </c>
      <c r="M406">
        <f>SUMIF('Rodda Stats to 17-18'!$A$3:$A$465,'Combined Stats - Formula'!$A406,'Rodda Stats to 17-18'!M$3:M$465)</f>
        <v>0</v>
      </c>
      <c r="N406">
        <f>SUMIF('Rodda Stats to 17-18'!$A$3:$A$465,'Combined Stats - Formula'!$A406,'Rodda Stats to 17-18'!N$3:N$465)</f>
        <v>0</v>
      </c>
      <c r="O406">
        <f>SUMIF('Rodda Stats to 17-18'!$A$3:$A$465,'Combined Stats - Formula'!$A406,'Rodda Stats to 17-18'!O$3:O$465)</f>
        <v>0</v>
      </c>
      <c r="P406" t="str">
        <f t="shared" si="29"/>
        <v/>
      </c>
      <c r="Q406">
        <f t="shared" si="27"/>
        <v>0</v>
      </c>
      <c r="R406">
        <f t="shared" si="28"/>
        <v>0</v>
      </c>
      <c r="S406" s="23">
        <f>SUMIF('Rodda Stats to 17-18'!$A$3:$A$465,'Combined Stats - Formula'!$A406,'Rodda Stats to 17-18'!S$3:S$465)</f>
        <v>0</v>
      </c>
      <c r="T406">
        <f>SUMIF('Rodda Stats to 17-18'!$A$3:$A$465,'Combined Stats - Formula'!$A406,'Rodda Stats to 17-18'!T$3:T$465)</f>
        <v>0</v>
      </c>
      <c r="U406">
        <f>SUMIF('Rodda Stats to 17-18'!$A$3:$A$465,'Combined Stats - Formula'!$A406,'Rodda Stats to 17-18'!U$3:U$465)</f>
        <v>0</v>
      </c>
      <c r="V406">
        <f>SUMIF('Rodda Stats to 17-18'!$A$3:$A$465,'Combined Stats - Formula'!$A406,'Rodda Stats to 17-18'!V$3:V$465)</f>
        <v>0</v>
      </c>
    </row>
    <row r="407" spans="1:22" x14ac:dyDescent="0.25">
      <c r="A407" s="20" t="s">
        <v>940</v>
      </c>
      <c r="B407">
        <f>SUMIF('Rodda Stats to 17-18'!$A$3:$A$465,'Combined Stats - Formula'!$A407,'Rodda Stats to 17-18'!B$3:B$465)</f>
        <v>0</v>
      </c>
      <c r="C407">
        <f>SUMIF('Rodda Stats to 17-18'!$A$3:$A$465,'Combined Stats - Formula'!$A407,'Rodda Stats to 17-18'!C$3:C$465)</f>
        <v>1</v>
      </c>
      <c r="D407">
        <f>SUMIF('Rodda Stats to 17-18'!$A$3:$A$465,'Combined Stats - Formula'!$A407,'Rodda Stats to 17-18'!D$3:D$465)</f>
        <v>2</v>
      </c>
      <c r="E407">
        <f>SUMIF('Rodda Stats to 17-18'!$A$3:$A$465,'Combined Stats - Formula'!$A407,'Rodda Stats to 17-18'!E$3:E$465)</f>
        <v>12</v>
      </c>
      <c r="F407">
        <f>SUMIF('Rodda Stats to 17-18'!$A$3:$A$465,'Combined Stats - Formula'!$A407,'Rodda Stats to 17-18'!F$3:F$465)</f>
        <v>0</v>
      </c>
      <c r="G407">
        <f>SUMIF('Rodda Stats to 17-18'!$A$3:$A$465,'Combined Stats - Formula'!$A407,'Rodda Stats to 17-18'!G$3:G$465)</f>
        <v>0</v>
      </c>
      <c r="H407">
        <f>SUMIF('Rodda Stats to 17-18'!$A$3:$A$465,'Combined Stats - Formula'!$A407,'Rodda Stats to 17-18'!H$3:H$465)</f>
        <v>0</v>
      </c>
      <c r="I407" s="23">
        <f>SUMIF('Rodda Stats to 17-18'!$A$3:$A$465,'Combined Stats - Formula'!$A407,'Rodda Stats to 17-18'!I$3:I$465)</f>
        <v>10</v>
      </c>
      <c r="J407">
        <f t="shared" si="26"/>
        <v>6</v>
      </c>
      <c r="K407">
        <f>SUMIF('Rodda Stats to 17-18'!$A$3:$A$465,'Combined Stats - Formula'!$A407,'Rodda Stats to 17-18'!K$3:K$465)</f>
        <v>0</v>
      </c>
      <c r="L407">
        <f>SUMIF('Rodda Stats to 17-18'!$A$3:$A$465,'Combined Stats - Formula'!$A407,'Rodda Stats to 17-18'!L$3:L$465)</f>
        <v>0</v>
      </c>
      <c r="M407">
        <f>SUMIF('Rodda Stats to 17-18'!$A$3:$A$465,'Combined Stats - Formula'!$A407,'Rodda Stats to 17-18'!M$3:M$465)</f>
        <v>20</v>
      </c>
      <c r="N407">
        <f>SUMIF('Rodda Stats to 17-18'!$A$3:$A$465,'Combined Stats - Formula'!$A407,'Rodda Stats to 17-18'!N$3:N$465)</f>
        <v>0</v>
      </c>
      <c r="O407">
        <f>SUMIF('Rodda Stats to 17-18'!$A$3:$A$465,'Combined Stats - Formula'!$A407,'Rodda Stats to 17-18'!O$3:O$465)</f>
        <v>0</v>
      </c>
      <c r="P407" t="str">
        <f t="shared" si="29"/>
        <v/>
      </c>
      <c r="Q407">
        <f t="shared" si="27"/>
        <v>0</v>
      </c>
      <c r="R407">
        <f t="shared" si="28"/>
        <v>0</v>
      </c>
      <c r="S407" s="23">
        <f>SUMIF('Rodda Stats to 17-18'!$A$3:$A$465,'Combined Stats - Formula'!$A407,'Rodda Stats to 17-18'!S$3:S$465)</f>
        <v>0</v>
      </c>
      <c r="T407">
        <f>SUMIF('Rodda Stats to 17-18'!$A$3:$A$465,'Combined Stats - Formula'!$A407,'Rodda Stats to 17-18'!T$3:T$465)</f>
        <v>0</v>
      </c>
      <c r="U407">
        <f>SUMIF('Rodda Stats to 17-18'!$A$3:$A$465,'Combined Stats - Formula'!$A407,'Rodda Stats to 17-18'!U$3:U$465)</f>
        <v>0</v>
      </c>
      <c r="V407">
        <f>SUMIF('Rodda Stats to 17-18'!$A$3:$A$465,'Combined Stats - Formula'!$A407,'Rodda Stats to 17-18'!V$3:V$465)</f>
        <v>0</v>
      </c>
    </row>
    <row r="408" spans="1:22" x14ac:dyDescent="0.25">
      <c r="A408" s="20" t="s">
        <v>941</v>
      </c>
      <c r="B408">
        <f>SUMIF('Rodda Stats to 17-18'!$A$3:$A$465,'Combined Stats - Formula'!$A408,'Rodda Stats to 17-18'!B$3:B$465)</f>
        <v>0</v>
      </c>
      <c r="C408">
        <f>SUMIF('Rodda Stats to 17-18'!$A$3:$A$465,'Combined Stats - Formula'!$A408,'Rodda Stats to 17-18'!C$3:C$465)</f>
        <v>8</v>
      </c>
      <c r="D408">
        <f>SUMIF('Rodda Stats to 17-18'!$A$3:$A$465,'Combined Stats - Formula'!$A408,'Rodda Stats to 17-18'!D$3:D$465)</f>
        <v>8</v>
      </c>
      <c r="E408">
        <f>SUMIF('Rodda Stats to 17-18'!$A$3:$A$465,'Combined Stats - Formula'!$A408,'Rodda Stats to 17-18'!E$3:E$465)</f>
        <v>87</v>
      </c>
      <c r="F408">
        <f>SUMIF('Rodda Stats to 17-18'!$A$3:$A$465,'Combined Stats - Formula'!$A408,'Rodda Stats to 17-18'!F$3:F$465)</f>
        <v>0</v>
      </c>
      <c r="G408">
        <f>SUMIF('Rodda Stats to 17-18'!$A$3:$A$465,'Combined Stats - Formula'!$A408,'Rodda Stats to 17-18'!G$3:G$465)</f>
        <v>1</v>
      </c>
      <c r="H408">
        <f>SUMIF('Rodda Stats to 17-18'!$A$3:$A$465,'Combined Stats - Formula'!$A408,'Rodda Stats to 17-18'!H$3:H$465)</f>
        <v>0</v>
      </c>
      <c r="I408" s="23">
        <f>SUMIF('Rodda Stats to 17-18'!$A$3:$A$465,'Combined Stats - Formula'!$A408,'Rodda Stats to 17-18'!I$3:I$465)</f>
        <v>56</v>
      </c>
      <c r="J408">
        <f t="shared" si="26"/>
        <v>10.88</v>
      </c>
      <c r="K408">
        <f>SUMIF('Rodda Stats to 17-18'!$A$3:$A$465,'Combined Stats - Formula'!$A408,'Rodda Stats to 17-18'!K$3:K$465)</f>
        <v>0</v>
      </c>
      <c r="L408">
        <f>SUMIF('Rodda Stats to 17-18'!$A$3:$A$465,'Combined Stats - Formula'!$A408,'Rodda Stats to 17-18'!L$3:L$465)</f>
        <v>0</v>
      </c>
      <c r="M408">
        <f>SUMIF('Rodda Stats to 17-18'!$A$3:$A$465,'Combined Stats - Formula'!$A408,'Rodda Stats to 17-18'!M$3:M$465)</f>
        <v>0</v>
      </c>
      <c r="N408">
        <f>SUMIF('Rodda Stats to 17-18'!$A$3:$A$465,'Combined Stats - Formula'!$A408,'Rodda Stats to 17-18'!N$3:N$465)</f>
        <v>0</v>
      </c>
      <c r="O408">
        <f>SUMIF('Rodda Stats to 17-18'!$A$3:$A$465,'Combined Stats - Formula'!$A408,'Rodda Stats to 17-18'!O$3:O$465)</f>
        <v>0</v>
      </c>
      <c r="P408" t="str">
        <f t="shared" si="29"/>
        <v/>
      </c>
      <c r="Q408">
        <f t="shared" si="27"/>
        <v>0</v>
      </c>
      <c r="R408">
        <f t="shared" si="28"/>
        <v>0</v>
      </c>
      <c r="S408" s="23">
        <f>SUMIF('Rodda Stats to 17-18'!$A$3:$A$465,'Combined Stats - Formula'!$A408,'Rodda Stats to 17-18'!S$3:S$465)</f>
        <v>0</v>
      </c>
      <c r="T408">
        <f>SUMIF('Rodda Stats to 17-18'!$A$3:$A$465,'Combined Stats - Formula'!$A408,'Rodda Stats to 17-18'!T$3:T$465)</f>
        <v>4</v>
      </c>
      <c r="U408">
        <f>SUMIF('Rodda Stats to 17-18'!$A$3:$A$465,'Combined Stats - Formula'!$A408,'Rodda Stats to 17-18'!U$3:U$465)</f>
        <v>0</v>
      </c>
      <c r="V408">
        <f>SUMIF('Rodda Stats to 17-18'!$A$3:$A$465,'Combined Stats - Formula'!$A408,'Rodda Stats to 17-18'!V$3:V$465)</f>
        <v>0</v>
      </c>
    </row>
    <row r="409" spans="1:22" x14ac:dyDescent="0.25">
      <c r="A409" s="20" t="s">
        <v>942</v>
      </c>
      <c r="B409">
        <f>SUMIF('Rodda Stats to 17-18'!$A$3:$A$465,'Combined Stats - Formula'!$A409,'Rodda Stats to 17-18'!B$3:B$465)</f>
        <v>0</v>
      </c>
      <c r="C409">
        <f>SUMIF('Rodda Stats to 17-18'!$A$3:$A$465,'Combined Stats - Formula'!$A409,'Rodda Stats to 17-18'!C$3:C$465)</f>
        <v>83</v>
      </c>
      <c r="D409">
        <f>SUMIF('Rodda Stats to 17-18'!$A$3:$A$465,'Combined Stats - Formula'!$A409,'Rodda Stats to 17-18'!D$3:D$465)</f>
        <v>82</v>
      </c>
      <c r="E409">
        <f>SUMIF('Rodda Stats to 17-18'!$A$3:$A$465,'Combined Stats - Formula'!$A409,'Rodda Stats to 17-18'!E$3:E$465)</f>
        <v>1693</v>
      </c>
      <c r="F409">
        <f>SUMIF('Rodda Stats to 17-18'!$A$3:$A$465,'Combined Stats - Formula'!$A409,'Rodda Stats to 17-18'!F$3:F$465)</f>
        <v>6</v>
      </c>
      <c r="G409">
        <f>SUMIF('Rodda Stats to 17-18'!$A$3:$A$465,'Combined Stats - Formula'!$A409,'Rodda Stats to 17-18'!G$3:G$465)</f>
        <v>8</v>
      </c>
      <c r="H409">
        <f>SUMIF('Rodda Stats to 17-18'!$A$3:$A$465,'Combined Stats - Formula'!$A409,'Rodda Stats to 17-18'!H$3:H$465)</f>
        <v>1</v>
      </c>
      <c r="I409" s="23">
        <f>SUMIF('Rodda Stats to 17-18'!$A$3:$A$465,'Combined Stats - Formula'!$A409,'Rodda Stats to 17-18'!I$3:I$465)</f>
        <v>100</v>
      </c>
      <c r="J409">
        <f t="shared" si="26"/>
        <v>22.28</v>
      </c>
      <c r="K409">
        <f>SUMIF('Rodda Stats to 17-18'!$A$3:$A$465,'Combined Stats - Formula'!$A409,'Rodda Stats to 17-18'!K$3:K$465)</f>
        <v>0</v>
      </c>
      <c r="L409">
        <f>SUMIF('Rodda Stats to 17-18'!$A$3:$A$465,'Combined Stats - Formula'!$A409,'Rodda Stats to 17-18'!L$3:L$465)</f>
        <v>5</v>
      </c>
      <c r="M409">
        <f>SUMIF('Rodda Stats to 17-18'!$A$3:$A$465,'Combined Stats - Formula'!$A409,'Rodda Stats to 17-18'!M$3:M$465)</f>
        <v>241</v>
      </c>
      <c r="N409">
        <f>SUMIF('Rodda Stats to 17-18'!$A$3:$A$465,'Combined Stats - Formula'!$A409,'Rodda Stats to 17-18'!N$3:N$465)</f>
        <v>0</v>
      </c>
      <c r="O409">
        <f>SUMIF('Rodda Stats to 17-18'!$A$3:$A$465,'Combined Stats - Formula'!$A409,'Rodda Stats to 17-18'!O$3:O$465)</f>
        <v>0</v>
      </c>
      <c r="P409">
        <f t="shared" si="29"/>
        <v>48.2</v>
      </c>
      <c r="Q409">
        <f t="shared" si="27"/>
        <v>0</v>
      </c>
      <c r="R409">
        <f t="shared" si="28"/>
        <v>0</v>
      </c>
      <c r="S409" s="23">
        <f>SUMIF('Rodda Stats to 17-18'!$A$3:$A$465,'Combined Stats - Formula'!$A409,'Rodda Stats to 17-18'!S$3:S$465)</f>
        <v>0</v>
      </c>
      <c r="T409">
        <f>SUMIF('Rodda Stats to 17-18'!$A$3:$A$465,'Combined Stats - Formula'!$A409,'Rodda Stats to 17-18'!T$3:T$465)</f>
        <v>52</v>
      </c>
      <c r="U409">
        <f>SUMIF('Rodda Stats to 17-18'!$A$3:$A$465,'Combined Stats - Formula'!$A409,'Rodda Stats to 17-18'!U$3:U$465)</f>
        <v>0</v>
      </c>
      <c r="V409">
        <f>SUMIF('Rodda Stats to 17-18'!$A$3:$A$465,'Combined Stats - Formula'!$A409,'Rodda Stats to 17-18'!V$3:V$465)</f>
        <v>0</v>
      </c>
    </row>
    <row r="410" spans="1:22" x14ac:dyDescent="0.25">
      <c r="A410" s="20" t="s">
        <v>943</v>
      </c>
      <c r="B410">
        <f>SUMIF('Rodda Stats to 17-18'!$A$3:$A$465,'Combined Stats - Formula'!$A410,'Rodda Stats to 17-18'!B$3:B$465)</f>
        <v>0</v>
      </c>
      <c r="C410">
        <f>SUMIF('Rodda Stats to 17-18'!$A$3:$A$465,'Combined Stats - Formula'!$A410,'Rodda Stats to 17-18'!C$3:C$465)</f>
        <v>4</v>
      </c>
      <c r="D410">
        <f>SUMIF('Rodda Stats to 17-18'!$A$3:$A$465,'Combined Stats - Formula'!$A410,'Rodda Stats to 17-18'!D$3:D$465)</f>
        <v>3</v>
      </c>
      <c r="E410">
        <f>SUMIF('Rodda Stats to 17-18'!$A$3:$A$465,'Combined Stats - Formula'!$A410,'Rodda Stats to 17-18'!E$3:E$465)</f>
        <v>12</v>
      </c>
      <c r="F410">
        <f>SUMIF('Rodda Stats to 17-18'!$A$3:$A$465,'Combined Stats - Formula'!$A410,'Rodda Stats to 17-18'!F$3:F$465)</f>
        <v>0</v>
      </c>
      <c r="G410">
        <f>SUMIF('Rodda Stats to 17-18'!$A$3:$A$465,'Combined Stats - Formula'!$A410,'Rodda Stats to 17-18'!G$3:G$465)</f>
        <v>0</v>
      </c>
      <c r="H410">
        <f>SUMIF('Rodda Stats to 17-18'!$A$3:$A$465,'Combined Stats - Formula'!$A410,'Rodda Stats to 17-18'!H$3:H$465)</f>
        <v>0</v>
      </c>
      <c r="I410" s="23">
        <f>SUMIF('Rodda Stats to 17-18'!$A$3:$A$465,'Combined Stats - Formula'!$A410,'Rodda Stats to 17-18'!I$3:I$465)</f>
        <v>10</v>
      </c>
      <c r="J410">
        <f t="shared" si="26"/>
        <v>4</v>
      </c>
      <c r="K410">
        <f>SUMIF('Rodda Stats to 17-18'!$A$3:$A$465,'Combined Stats - Formula'!$A410,'Rodda Stats to 17-18'!K$3:K$465)</f>
        <v>0</v>
      </c>
      <c r="L410">
        <f>SUMIF('Rodda Stats to 17-18'!$A$3:$A$465,'Combined Stats - Formula'!$A410,'Rodda Stats to 17-18'!L$3:L$465)</f>
        <v>1</v>
      </c>
      <c r="M410">
        <f>SUMIF('Rodda Stats to 17-18'!$A$3:$A$465,'Combined Stats - Formula'!$A410,'Rodda Stats to 17-18'!M$3:M$465)</f>
        <v>23</v>
      </c>
      <c r="N410">
        <f>SUMIF('Rodda Stats to 17-18'!$A$3:$A$465,'Combined Stats - Formula'!$A410,'Rodda Stats to 17-18'!N$3:N$465)</f>
        <v>0</v>
      </c>
      <c r="O410">
        <f>SUMIF('Rodda Stats to 17-18'!$A$3:$A$465,'Combined Stats - Formula'!$A410,'Rodda Stats to 17-18'!O$3:O$465)</f>
        <v>0</v>
      </c>
      <c r="P410">
        <f t="shared" si="29"/>
        <v>23</v>
      </c>
      <c r="Q410">
        <f t="shared" si="27"/>
        <v>0</v>
      </c>
      <c r="R410">
        <f t="shared" si="28"/>
        <v>0</v>
      </c>
      <c r="S410" s="23">
        <f>SUMIF('Rodda Stats to 17-18'!$A$3:$A$465,'Combined Stats - Formula'!$A410,'Rodda Stats to 17-18'!S$3:S$465)</f>
        <v>0</v>
      </c>
      <c r="T410">
        <f>SUMIF('Rodda Stats to 17-18'!$A$3:$A$465,'Combined Stats - Formula'!$A410,'Rodda Stats to 17-18'!T$3:T$465)</f>
        <v>1</v>
      </c>
      <c r="U410">
        <f>SUMIF('Rodda Stats to 17-18'!$A$3:$A$465,'Combined Stats - Formula'!$A410,'Rodda Stats to 17-18'!U$3:U$465)</f>
        <v>0</v>
      </c>
      <c r="V410">
        <f>SUMIF('Rodda Stats to 17-18'!$A$3:$A$465,'Combined Stats - Formula'!$A410,'Rodda Stats to 17-18'!V$3:V$465)</f>
        <v>0</v>
      </c>
    </row>
    <row r="411" spans="1:22" x14ac:dyDescent="0.25">
      <c r="A411" s="20" t="s">
        <v>944</v>
      </c>
      <c r="B411">
        <f>SUMIF('Rodda Stats to 17-18'!$A$3:$A$465,'Combined Stats - Formula'!$A411,'Rodda Stats to 17-18'!B$3:B$465)</f>
        <v>0</v>
      </c>
      <c r="C411">
        <f>SUMIF('Rodda Stats to 17-18'!$A$3:$A$465,'Combined Stats - Formula'!$A411,'Rodda Stats to 17-18'!C$3:C$465)</f>
        <v>13</v>
      </c>
      <c r="D411">
        <f>SUMIF('Rodda Stats to 17-18'!$A$3:$A$465,'Combined Stats - Formula'!$A411,'Rodda Stats to 17-18'!D$3:D$465)</f>
        <v>14</v>
      </c>
      <c r="E411">
        <f>SUMIF('Rodda Stats to 17-18'!$A$3:$A$465,'Combined Stats - Formula'!$A411,'Rodda Stats to 17-18'!E$3:E$465)</f>
        <v>389</v>
      </c>
      <c r="F411">
        <f>SUMIF('Rodda Stats to 17-18'!$A$3:$A$465,'Combined Stats - Formula'!$A411,'Rodda Stats to 17-18'!F$3:F$465)</f>
        <v>0</v>
      </c>
      <c r="G411">
        <f>SUMIF('Rodda Stats to 17-18'!$A$3:$A$465,'Combined Stats - Formula'!$A411,'Rodda Stats to 17-18'!G$3:G$465)</f>
        <v>1</v>
      </c>
      <c r="H411">
        <f>SUMIF('Rodda Stats to 17-18'!$A$3:$A$465,'Combined Stats - Formula'!$A411,'Rodda Stats to 17-18'!H$3:H$465)</f>
        <v>1</v>
      </c>
      <c r="I411" s="23">
        <f>SUMIF('Rodda Stats to 17-18'!$A$3:$A$465,'Combined Stats - Formula'!$A411,'Rodda Stats to 17-18'!I$3:I$465)</f>
        <v>113</v>
      </c>
      <c r="J411">
        <f t="shared" si="26"/>
        <v>27.79</v>
      </c>
      <c r="K411">
        <f>SUMIF('Rodda Stats to 17-18'!$A$3:$A$465,'Combined Stats - Formula'!$A411,'Rodda Stats to 17-18'!K$3:K$465)</f>
        <v>0</v>
      </c>
      <c r="L411">
        <f>SUMIF('Rodda Stats to 17-18'!$A$3:$A$465,'Combined Stats - Formula'!$A411,'Rodda Stats to 17-18'!L$3:L$465)</f>
        <v>7</v>
      </c>
      <c r="M411">
        <f>SUMIF('Rodda Stats to 17-18'!$A$3:$A$465,'Combined Stats - Formula'!$A411,'Rodda Stats to 17-18'!M$3:M$465)</f>
        <v>166</v>
      </c>
      <c r="N411">
        <f>SUMIF('Rodda Stats to 17-18'!$A$3:$A$465,'Combined Stats - Formula'!$A411,'Rodda Stats to 17-18'!N$3:N$465)</f>
        <v>1</v>
      </c>
      <c r="O411">
        <f>SUMIF('Rodda Stats to 17-18'!$A$3:$A$465,'Combined Stats - Formula'!$A411,'Rodda Stats to 17-18'!O$3:O$465)</f>
        <v>0</v>
      </c>
      <c r="P411">
        <f t="shared" si="29"/>
        <v>23.71</v>
      </c>
      <c r="Q411">
        <f t="shared" si="27"/>
        <v>0</v>
      </c>
      <c r="R411">
        <f t="shared" si="28"/>
        <v>0</v>
      </c>
      <c r="S411" s="23">
        <f>SUMIF('Rodda Stats to 17-18'!$A$3:$A$465,'Combined Stats - Formula'!$A411,'Rodda Stats to 17-18'!S$3:S$465)</f>
        <v>0</v>
      </c>
      <c r="T411">
        <f>SUMIF('Rodda Stats to 17-18'!$A$3:$A$465,'Combined Stats - Formula'!$A411,'Rodda Stats to 17-18'!T$3:T$465)</f>
        <v>6</v>
      </c>
      <c r="U411">
        <f>SUMIF('Rodda Stats to 17-18'!$A$3:$A$465,'Combined Stats - Formula'!$A411,'Rodda Stats to 17-18'!U$3:U$465)</f>
        <v>0</v>
      </c>
      <c r="V411">
        <f>SUMIF('Rodda Stats to 17-18'!$A$3:$A$465,'Combined Stats - Formula'!$A411,'Rodda Stats to 17-18'!V$3:V$465)</f>
        <v>0</v>
      </c>
    </row>
    <row r="412" spans="1:22" x14ac:dyDescent="0.25">
      <c r="A412" s="20" t="s">
        <v>945</v>
      </c>
      <c r="B412">
        <f>SUMIF('Rodda Stats to 17-18'!$A$3:$A$465,'Combined Stats - Formula'!$A412,'Rodda Stats to 17-18'!B$3:B$465)</f>
        <v>0</v>
      </c>
      <c r="C412">
        <f>SUMIF('Rodda Stats to 17-18'!$A$3:$A$465,'Combined Stats - Formula'!$A412,'Rodda Stats to 17-18'!C$3:C$465)</f>
        <v>3</v>
      </c>
      <c r="D412">
        <f>SUMIF('Rodda Stats to 17-18'!$A$3:$A$465,'Combined Stats - Formula'!$A412,'Rodda Stats to 17-18'!D$3:D$465)</f>
        <v>3</v>
      </c>
      <c r="E412">
        <f>SUMIF('Rodda Stats to 17-18'!$A$3:$A$465,'Combined Stats - Formula'!$A412,'Rodda Stats to 17-18'!E$3:E$465)</f>
        <v>9</v>
      </c>
      <c r="F412">
        <f>SUMIF('Rodda Stats to 17-18'!$A$3:$A$465,'Combined Stats - Formula'!$A412,'Rodda Stats to 17-18'!F$3:F$465)</f>
        <v>2</v>
      </c>
      <c r="G412">
        <f>SUMIF('Rodda Stats to 17-18'!$A$3:$A$465,'Combined Stats - Formula'!$A412,'Rodda Stats to 17-18'!G$3:G$465)</f>
        <v>0</v>
      </c>
      <c r="H412">
        <f>SUMIF('Rodda Stats to 17-18'!$A$3:$A$465,'Combined Stats - Formula'!$A412,'Rodda Stats to 17-18'!H$3:H$465)</f>
        <v>0</v>
      </c>
      <c r="I412" s="23">
        <f>SUMIF('Rodda Stats to 17-18'!$A$3:$A$465,'Combined Stats - Formula'!$A412,'Rodda Stats to 17-18'!I$3:I$465)</f>
        <v>6.1</v>
      </c>
      <c r="J412">
        <f t="shared" si="26"/>
        <v>9</v>
      </c>
      <c r="K412">
        <f>SUMIF('Rodda Stats to 17-18'!$A$3:$A$465,'Combined Stats - Formula'!$A412,'Rodda Stats to 17-18'!K$3:K$465)</f>
        <v>0</v>
      </c>
      <c r="L412">
        <f>SUMIF('Rodda Stats to 17-18'!$A$3:$A$465,'Combined Stats - Formula'!$A412,'Rodda Stats to 17-18'!L$3:L$465)</f>
        <v>2</v>
      </c>
      <c r="M412">
        <f>SUMIF('Rodda Stats to 17-18'!$A$3:$A$465,'Combined Stats - Formula'!$A412,'Rodda Stats to 17-18'!M$3:M$465)</f>
        <v>29</v>
      </c>
      <c r="N412">
        <f>SUMIF('Rodda Stats to 17-18'!$A$3:$A$465,'Combined Stats - Formula'!$A412,'Rodda Stats to 17-18'!N$3:N$465)</f>
        <v>0</v>
      </c>
      <c r="O412">
        <f>SUMIF('Rodda Stats to 17-18'!$A$3:$A$465,'Combined Stats - Formula'!$A412,'Rodda Stats to 17-18'!O$3:O$465)</f>
        <v>0</v>
      </c>
      <c r="P412">
        <f t="shared" si="29"/>
        <v>14.5</v>
      </c>
      <c r="Q412">
        <f t="shared" si="27"/>
        <v>0</v>
      </c>
      <c r="R412">
        <f t="shared" si="28"/>
        <v>0</v>
      </c>
      <c r="S412" s="23">
        <f>SUMIF('Rodda Stats to 17-18'!$A$3:$A$465,'Combined Stats - Formula'!$A412,'Rodda Stats to 17-18'!S$3:S$465)</f>
        <v>0</v>
      </c>
      <c r="T412">
        <f>SUMIF('Rodda Stats to 17-18'!$A$3:$A$465,'Combined Stats - Formula'!$A412,'Rodda Stats to 17-18'!T$3:T$465)</f>
        <v>1</v>
      </c>
      <c r="U412">
        <f>SUMIF('Rodda Stats to 17-18'!$A$3:$A$465,'Combined Stats - Formula'!$A412,'Rodda Stats to 17-18'!U$3:U$465)</f>
        <v>0</v>
      </c>
      <c r="V412">
        <f>SUMIF('Rodda Stats to 17-18'!$A$3:$A$465,'Combined Stats - Formula'!$A412,'Rodda Stats to 17-18'!V$3:V$465)</f>
        <v>0</v>
      </c>
    </row>
    <row r="413" spans="1:22" x14ac:dyDescent="0.25">
      <c r="A413" s="20" t="s">
        <v>946</v>
      </c>
      <c r="B413">
        <f>SUMIF('Rodda Stats to 17-18'!$A$3:$A$465,'Combined Stats - Formula'!$A413,'Rodda Stats to 17-18'!B$3:B$465)</f>
        <v>0</v>
      </c>
      <c r="C413">
        <f>SUMIF('Rodda Stats to 17-18'!$A$3:$A$465,'Combined Stats - Formula'!$A413,'Rodda Stats to 17-18'!C$3:C$465)</f>
        <v>1</v>
      </c>
      <c r="D413">
        <f>SUMIF('Rodda Stats to 17-18'!$A$3:$A$465,'Combined Stats - Formula'!$A413,'Rodda Stats to 17-18'!D$3:D$465)</f>
        <v>1</v>
      </c>
      <c r="E413">
        <f>SUMIF('Rodda Stats to 17-18'!$A$3:$A$465,'Combined Stats - Formula'!$A413,'Rodda Stats to 17-18'!E$3:E$465)</f>
        <v>1</v>
      </c>
      <c r="F413">
        <f>SUMIF('Rodda Stats to 17-18'!$A$3:$A$465,'Combined Stats - Formula'!$A413,'Rodda Stats to 17-18'!F$3:F$465)</f>
        <v>0</v>
      </c>
      <c r="G413">
        <f>SUMIF('Rodda Stats to 17-18'!$A$3:$A$465,'Combined Stats - Formula'!$A413,'Rodda Stats to 17-18'!G$3:G$465)</f>
        <v>0</v>
      </c>
      <c r="H413">
        <f>SUMIF('Rodda Stats to 17-18'!$A$3:$A$465,'Combined Stats - Formula'!$A413,'Rodda Stats to 17-18'!H$3:H$465)</f>
        <v>0</v>
      </c>
      <c r="I413" s="23">
        <f>SUMIF('Rodda Stats to 17-18'!$A$3:$A$465,'Combined Stats - Formula'!$A413,'Rodda Stats to 17-18'!I$3:I$465)</f>
        <v>1</v>
      </c>
      <c r="J413">
        <f t="shared" si="26"/>
        <v>1</v>
      </c>
      <c r="K413">
        <f>SUMIF('Rodda Stats to 17-18'!$A$3:$A$465,'Combined Stats - Formula'!$A413,'Rodda Stats to 17-18'!K$3:K$465)</f>
        <v>0</v>
      </c>
      <c r="L413">
        <f>SUMIF('Rodda Stats to 17-18'!$A$3:$A$465,'Combined Stats - Formula'!$A413,'Rodda Stats to 17-18'!L$3:L$465)</f>
        <v>2</v>
      </c>
      <c r="M413">
        <f>SUMIF('Rodda Stats to 17-18'!$A$3:$A$465,'Combined Stats - Formula'!$A413,'Rodda Stats to 17-18'!M$3:M$465)</f>
        <v>19</v>
      </c>
      <c r="N413">
        <f>SUMIF('Rodda Stats to 17-18'!$A$3:$A$465,'Combined Stats - Formula'!$A413,'Rodda Stats to 17-18'!N$3:N$465)</f>
        <v>0</v>
      </c>
      <c r="O413">
        <f>SUMIF('Rodda Stats to 17-18'!$A$3:$A$465,'Combined Stats - Formula'!$A413,'Rodda Stats to 17-18'!O$3:O$465)</f>
        <v>0</v>
      </c>
      <c r="P413">
        <f t="shared" si="29"/>
        <v>9.5</v>
      </c>
      <c r="Q413">
        <f t="shared" si="27"/>
        <v>0</v>
      </c>
      <c r="R413">
        <f t="shared" si="28"/>
        <v>0</v>
      </c>
      <c r="S413" s="23">
        <f>SUMIF('Rodda Stats to 17-18'!$A$3:$A$465,'Combined Stats - Formula'!$A413,'Rodda Stats to 17-18'!S$3:S$465)</f>
        <v>0</v>
      </c>
      <c r="T413">
        <f>SUMIF('Rodda Stats to 17-18'!$A$3:$A$465,'Combined Stats - Formula'!$A413,'Rodda Stats to 17-18'!T$3:T$465)</f>
        <v>0</v>
      </c>
      <c r="U413">
        <f>SUMIF('Rodda Stats to 17-18'!$A$3:$A$465,'Combined Stats - Formula'!$A413,'Rodda Stats to 17-18'!U$3:U$465)</f>
        <v>0</v>
      </c>
      <c r="V413">
        <f>SUMIF('Rodda Stats to 17-18'!$A$3:$A$465,'Combined Stats - Formula'!$A413,'Rodda Stats to 17-18'!V$3:V$465)</f>
        <v>0</v>
      </c>
    </row>
    <row r="414" spans="1:22" x14ac:dyDescent="0.25">
      <c r="A414" s="20" t="s">
        <v>947</v>
      </c>
      <c r="B414">
        <f>SUMIF('Rodda Stats to 17-18'!$A$3:$A$465,'Combined Stats - Formula'!$A414,'Rodda Stats to 17-18'!B$3:B$465)</f>
        <v>0</v>
      </c>
      <c r="C414">
        <f>SUMIF('Rodda Stats to 17-18'!$A$3:$A$465,'Combined Stats - Formula'!$A414,'Rodda Stats to 17-18'!C$3:C$465)</f>
        <v>42</v>
      </c>
      <c r="D414">
        <f>SUMIF('Rodda Stats to 17-18'!$A$3:$A$465,'Combined Stats - Formula'!$A414,'Rodda Stats to 17-18'!D$3:D$465)</f>
        <v>45</v>
      </c>
      <c r="E414">
        <f>SUMIF('Rodda Stats to 17-18'!$A$3:$A$465,'Combined Stats - Formula'!$A414,'Rodda Stats to 17-18'!E$3:E$465)</f>
        <v>756</v>
      </c>
      <c r="F414">
        <f>SUMIF('Rodda Stats to 17-18'!$A$3:$A$465,'Combined Stats - Formula'!$A414,'Rodda Stats to 17-18'!F$3:F$465)</f>
        <v>7</v>
      </c>
      <c r="G414">
        <f>SUMIF('Rodda Stats to 17-18'!$A$3:$A$465,'Combined Stats - Formula'!$A414,'Rodda Stats to 17-18'!G$3:G$465)</f>
        <v>3</v>
      </c>
      <c r="H414">
        <f>SUMIF('Rodda Stats to 17-18'!$A$3:$A$465,'Combined Stats - Formula'!$A414,'Rodda Stats to 17-18'!H$3:H$465)</f>
        <v>0</v>
      </c>
      <c r="I414" s="23">
        <f>SUMIF('Rodda Stats to 17-18'!$A$3:$A$465,'Combined Stats - Formula'!$A414,'Rodda Stats to 17-18'!I$3:I$465)</f>
        <v>64.099999999999994</v>
      </c>
      <c r="J414">
        <f t="shared" si="26"/>
        <v>19.89</v>
      </c>
      <c r="K414">
        <f>SUMIF('Rodda Stats to 17-18'!$A$3:$A$465,'Combined Stats - Formula'!$A414,'Rodda Stats to 17-18'!K$3:K$465)</f>
        <v>0</v>
      </c>
      <c r="L414">
        <f>SUMIF('Rodda Stats to 17-18'!$A$3:$A$465,'Combined Stats - Formula'!$A414,'Rodda Stats to 17-18'!L$3:L$465)</f>
        <v>0</v>
      </c>
      <c r="M414">
        <f>SUMIF('Rodda Stats to 17-18'!$A$3:$A$465,'Combined Stats - Formula'!$A414,'Rodda Stats to 17-18'!M$3:M$465)</f>
        <v>5</v>
      </c>
      <c r="N414">
        <f>SUMIF('Rodda Stats to 17-18'!$A$3:$A$465,'Combined Stats - Formula'!$A414,'Rodda Stats to 17-18'!N$3:N$465)</f>
        <v>0</v>
      </c>
      <c r="O414">
        <f>SUMIF('Rodda Stats to 17-18'!$A$3:$A$465,'Combined Stats - Formula'!$A414,'Rodda Stats to 17-18'!O$3:O$465)</f>
        <v>0</v>
      </c>
      <c r="P414" t="str">
        <f t="shared" si="29"/>
        <v/>
      </c>
      <c r="Q414">
        <f t="shared" si="27"/>
        <v>0</v>
      </c>
      <c r="R414">
        <f t="shared" si="28"/>
        <v>0</v>
      </c>
      <c r="S414" s="23">
        <f>SUMIF('Rodda Stats to 17-18'!$A$3:$A$465,'Combined Stats - Formula'!$A414,'Rodda Stats to 17-18'!S$3:S$465)</f>
        <v>0</v>
      </c>
      <c r="T414">
        <f>SUMIF('Rodda Stats to 17-18'!$A$3:$A$465,'Combined Stats - Formula'!$A414,'Rodda Stats to 17-18'!T$3:T$465)</f>
        <v>13</v>
      </c>
      <c r="U414">
        <f>SUMIF('Rodda Stats to 17-18'!$A$3:$A$465,'Combined Stats - Formula'!$A414,'Rodda Stats to 17-18'!U$3:U$465)</f>
        <v>0</v>
      </c>
      <c r="V414">
        <f>SUMIF('Rodda Stats to 17-18'!$A$3:$A$465,'Combined Stats - Formula'!$A414,'Rodda Stats to 17-18'!V$3:V$465)</f>
        <v>0</v>
      </c>
    </row>
    <row r="415" spans="1:22" x14ac:dyDescent="0.25">
      <c r="A415" s="20" t="s">
        <v>948</v>
      </c>
      <c r="B415">
        <f>SUMIF('Rodda Stats to 17-18'!$A$3:$A$465,'Combined Stats - Formula'!$A415,'Rodda Stats to 17-18'!B$3:B$465)</f>
        <v>0</v>
      </c>
      <c r="C415">
        <f>SUMIF('Rodda Stats to 17-18'!$A$3:$A$465,'Combined Stats - Formula'!$A415,'Rodda Stats to 17-18'!C$3:C$465)</f>
        <v>45</v>
      </c>
      <c r="D415">
        <f>SUMIF('Rodda Stats to 17-18'!$A$3:$A$465,'Combined Stats - Formula'!$A415,'Rodda Stats to 17-18'!D$3:D$465)</f>
        <v>47</v>
      </c>
      <c r="E415">
        <f>SUMIF('Rodda Stats to 17-18'!$A$3:$A$465,'Combined Stats - Formula'!$A415,'Rodda Stats to 17-18'!E$3:E$465)</f>
        <v>448</v>
      </c>
      <c r="F415">
        <f>SUMIF('Rodda Stats to 17-18'!$A$3:$A$465,'Combined Stats - Formula'!$A415,'Rodda Stats to 17-18'!F$3:F$465)</f>
        <v>8</v>
      </c>
      <c r="G415">
        <f>SUMIF('Rodda Stats to 17-18'!$A$3:$A$465,'Combined Stats - Formula'!$A415,'Rodda Stats to 17-18'!G$3:G$465)</f>
        <v>0</v>
      </c>
      <c r="H415">
        <f>SUMIF('Rodda Stats to 17-18'!$A$3:$A$465,'Combined Stats - Formula'!$A415,'Rodda Stats to 17-18'!H$3:H$465)</f>
        <v>0</v>
      </c>
      <c r="I415" s="23">
        <f>SUMIF('Rodda Stats to 17-18'!$A$3:$A$465,'Combined Stats - Formula'!$A415,'Rodda Stats to 17-18'!I$3:I$465)</f>
        <v>43.1</v>
      </c>
      <c r="J415">
        <f t="shared" si="26"/>
        <v>11.49</v>
      </c>
      <c r="K415">
        <f>SUMIF('Rodda Stats to 17-18'!$A$3:$A$465,'Combined Stats - Formula'!$A415,'Rodda Stats to 17-18'!K$3:K$465)</f>
        <v>0</v>
      </c>
      <c r="L415">
        <f>SUMIF('Rodda Stats to 17-18'!$A$3:$A$465,'Combined Stats - Formula'!$A415,'Rodda Stats to 17-18'!L$3:L$465)</f>
        <v>54</v>
      </c>
      <c r="M415">
        <f>SUMIF('Rodda Stats to 17-18'!$A$3:$A$465,'Combined Stats - Formula'!$A415,'Rodda Stats to 17-18'!M$3:M$465)</f>
        <v>1688</v>
      </c>
      <c r="N415">
        <f>SUMIF('Rodda Stats to 17-18'!$A$3:$A$465,'Combined Stats - Formula'!$A415,'Rodda Stats to 17-18'!N$3:N$465)</f>
        <v>0</v>
      </c>
      <c r="O415">
        <f>SUMIF('Rodda Stats to 17-18'!$A$3:$A$465,'Combined Stats - Formula'!$A415,'Rodda Stats to 17-18'!O$3:O$465)</f>
        <v>0</v>
      </c>
      <c r="P415">
        <f t="shared" si="29"/>
        <v>31.26</v>
      </c>
      <c r="Q415">
        <f t="shared" si="27"/>
        <v>0</v>
      </c>
      <c r="R415">
        <f t="shared" si="28"/>
        <v>0</v>
      </c>
      <c r="S415" s="23">
        <f>SUMIF('Rodda Stats to 17-18'!$A$3:$A$465,'Combined Stats - Formula'!$A415,'Rodda Stats to 17-18'!S$3:S$465)</f>
        <v>0</v>
      </c>
      <c r="T415">
        <f>SUMIF('Rodda Stats to 17-18'!$A$3:$A$465,'Combined Stats - Formula'!$A415,'Rodda Stats to 17-18'!T$3:T$465)</f>
        <v>14</v>
      </c>
      <c r="U415">
        <f>SUMIF('Rodda Stats to 17-18'!$A$3:$A$465,'Combined Stats - Formula'!$A415,'Rodda Stats to 17-18'!U$3:U$465)</f>
        <v>0</v>
      </c>
      <c r="V415">
        <f>SUMIF('Rodda Stats to 17-18'!$A$3:$A$465,'Combined Stats - Formula'!$A415,'Rodda Stats to 17-18'!V$3:V$465)</f>
        <v>0</v>
      </c>
    </row>
    <row r="416" spans="1:22" x14ac:dyDescent="0.25">
      <c r="A416" s="20" t="s">
        <v>949</v>
      </c>
      <c r="B416">
        <f>SUMIF('Rodda Stats to 17-18'!$A$3:$A$465,'Combined Stats - Formula'!$A416,'Rodda Stats to 17-18'!B$3:B$465)</f>
        <v>0</v>
      </c>
      <c r="C416">
        <f>SUMIF('Rodda Stats to 17-18'!$A$3:$A$465,'Combined Stats - Formula'!$A416,'Rodda Stats to 17-18'!C$3:C$465)</f>
        <v>19</v>
      </c>
      <c r="D416">
        <f>SUMIF('Rodda Stats to 17-18'!$A$3:$A$465,'Combined Stats - Formula'!$A416,'Rodda Stats to 17-18'!D$3:D$465)</f>
        <v>8</v>
      </c>
      <c r="E416">
        <f>SUMIF('Rodda Stats to 17-18'!$A$3:$A$465,'Combined Stats - Formula'!$A416,'Rodda Stats to 17-18'!E$3:E$465)</f>
        <v>37</v>
      </c>
      <c r="F416">
        <f>SUMIF('Rodda Stats to 17-18'!$A$3:$A$465,'Combined Stats - Formula'!$A416,'Rodda Stats to 17-18'!F$3:F$465)</f>
        <v>6</v>
      </c>
      <c r="G416">
        <f>SUMIF('Rodda Stats to 17-18'!$A$3:$A$465,'Combined Stats - Formula'!$A416,'Rodda Stats to 17-18'!G$3:G$465)</f>
        <v>0</v>
      </c>
      <c r="H416">
        <f>SUMIF('Rodda Stats to 17-18'!$A$3:$A$465,'Combined Stats - Formula'!$A416,'Rodda Stats to 17-18'!H$3:H$465)</f>
        <v>0</v>
      </c>
      <c r="I416" s="23">
        <f>SUMIF('Rodda Stats to 17-18'!$A$3:$A$465,'Combined Stats - Formula'!$A416,'Rodda Stats to 17-18'!I$3:I$465)</f>
        <v>13</v>
      </c>
      <c r="J416">
        <f t="shared" si="26"/>
        <v>18.5</v>
      </c>
      <c r="K416">
        <f>SUMIF('Rodda Stats to 17-18'!$A$3:$A$465,'Combined Stats - Formula'!$A416,'Rodda Stats to 17-18'!K$3:K$465)</f>
        <v>0</v>
      </c>
      <c r="L416">
        <f>SUMIF('Rodda Stats to 17-18'!$A$3:$A$465,'Combined Stats - Formula'!$A416,'Rodda Stats to 17-18'!L$3:L$465)</f>
        <v>46</v>
      </c>
      <c r="M416">
        <f>SUMIF('Rodda Stats to 17-18'!$A$3:$A$465,'Combined Stats - Formula'!$A416,'Rodda Stats to 17-18'!M$3:M$465)</f>
        <v>924</v>
      </c>
      <c r="N416">
        <f>SUMIF('Rodda Stats to 17-18'!$A$3:$A$465,'Combined Stats - Formula'!$A416,'Rodda Stats to 17-18'!N$3:N$465)</f>
        <v>1</v>
      </c>
      <c r="O416">
        <f>SUMIF('Rodda Stats to 17-18'!$A$3:$A$465,'Combined Stats - Formula'!$A416,'Rodda Stats to 17-18'!O$3:O$465)</f>
        <v>1</v>
      </c>
      <c r="P416">
        <f t="shared" si="29"/>
        <v>20.09</v>
      </c>
      <c r="Q416">
        <f t="shared" si="27"/>
        <v>0</v>
      </c>
      <c r="R416">
        <f t="shared" si="28"/>
        <v>0</v>
      </c>
      <c r="S416" s="23">
        <f>SUMIF('Rodda Stats to 17-18'!$A$3:$A$465,'Combined Stats - Formula'!$A416,'Rodda Stats to 17-18'!S$3:S$465)</f>
        <v>0</v>
      </c>
      <c r="T416">
        <f>SUMIF('Rodda Stats to 17-18'!$A$3:$A$465,'Combined Stats - Formula'!$A416,'Rodda Stats to 17-18'!T$3:T$465)</f>
        <v>2</v>
      </c>
      <c r="U416">
        <f>SUMIF('Rodda Stats to 17-18'!$A$3:$A$465,'Combined Stats - Formula'!$A416,'Rodda Stats to 17-18'!U$3:U$465)</f>
        <v>0</v>
      </c>
      <c r="V416">
        <f>SUMIF('Rodda Stats to 17-18'!$A$3:$A$465,'Combined Stats - Formula'!$A416,'Rodda Stats to 17-18'!V$3:V$465)</f>
        <v>0</v>
      </c>
    </row>
    <row r="417" spans="1:22" x14ac:dyDescent="0.25">
      <c r="A417" s="20" t="s">
        <v>950</v>
      </c>
      <c r="B417">
        <f>SUMIF('Rodda Stats to 17-18'!$A$3:$A$465,'Combined Stats - Formula'!$A417,'Rodda Stats to 17-18'!B$3:B$465)</f>
        <v>0</v>
      </c>
      <c r="C417">
        <f>SUMIF('Rodda Stats to 17-18'!$A$3:$A$465,'Combined Stats - Formula'!$A417,'Rodda Stats to 17-18'!C$3:C$465)</f>
        <v>9</v>
      </c>
      <c r="D417">
        <f>SUMIF('Rodda Stats to 17-18'!$A$3:$A$465,'Combined Stats - Formula'!$A417,'Rodda Stats to 17-18'!D$3:D$465)</f>
        <v>11</v>
      </c>
      <c r="E417">
        <f>SUMIF('Rodda Stats to 17-18'!$A$3:$A$465,'Combined Stats - Formula'!$A417,'Rodda Stats to 17-18'!E$3:E$465)</f>
        <v>140</v>
      </c>
      <c r="F417">
        <f>SUMIF('Rodda Stats to 17-18'!$A$3:$A$465,'Combined Stats - Formula'!$A417,'Rodda Stats to 17-18'!F$3:F$465)</f>
        <v>3</v>
      </c>
      <c r="G417">
        <f>SUMIF('Rodda Stats to 17-18'!$A$3:$A$465,'Combined Stats - Formula'!$A417,'Rodda Stats to 17-18'!G$3:G$465)</f>
        <v>0</v>
      </c>
      <c r="H417">
        <f>SUMIF('Rodda Stats to 17-18'!$A$3:$A$465,'Combined Stats - Formula'!$A417,'Rodda Stats to 17-18'!H$3:H$465)</f>
        <v>0</v>
      </c>
      <c r="I417" s="23">
        <f>SUMIF('Rodda Stats to 17-18'!$A$3:$A$465,'Combined Stats - Formula'!$A417,'Rodda Stats to 17-18'!I$3:I$465)</f>
        <v>39.1</v>
      </c>
      <c r="J417">
        <f t="shared" si="26"/>
        <v>17.5</v>
      </c>
      <c r="K417">
        <f>SUMIF('Rodda Stats to 17-18'!$A$3:$A$465,'Combined Stats - Formula'!$A417,'Rodda Stats to 17-18'!K$3:K$465)</f>
        <v>0</v>
      </c>
      <c r="L417">
        <f>SUMIF('Rodda Stats to 17-18'!$A$3:$A$465,'Combined Stats - Formula'!$A417,'Rodda Stats to 17-18'!L$3:L$465)</f>
        <v>2</v>
      </c>
      <c r="M417">
        <f>SUMIF('Rodda Stats to 17-18'!$A$3:$A$465,'Combined Stats - Formula'!$A417,'Rodda Stats to 17-18'!M$3:M$465)</f>
        <v>11</v>
      </c>
      <c r="N417">
        <f>SUMIF('Rodda Stats to 17-18'!$A$3:$A$465,'Combined Stats - Formula'!$A417,'Rodda Stats to 17-18'!N$3:N$465)</f>
        <v>0</v>
      </c>
      <c r="O417">
        <f>SUMIF('Rodda Stats to 17-18'!$A$3:$A$465,'Combined Stats - Formula'!$A417,'Rodda Stats to 17-18'!O$3:O$465)</f>
        <v>0</v>
      </c>
      <c r="P417">
        <f t="shared" si="29"/>
        <v>5.5</v>
      </c>
      <c r="Q417">
        <f t="shared" si="27"/>
        <v>0</v>
      </c>
      <c r="R417">
        <f t="shared" si="28"/>
        <v>0</v>
      </c>
      <c r="S417" s="23">
        <f>SUMIF('Rodda Stats to 17-18'!$A$3:$A$465,'Combined Stats - Formula'!$A417,'Rodda Stats to 17-18'!S$3:S$465)</f>
        <v>0</v>
      </c>
      <c r="T417">
        <f>SUMIF('Rodda Stats to 17-18'!$A$3:$A$465,'Combined Stats - Formula'!$A417,'Rodda Stats to 17-18'!T$3:T$465)</f>
        <v>2</v>
      </c>
      <c r="U417">
        <f>SUMIF('Rodda Stats to 17-18'!$A$3:$A$465,'Combined Stats - Formula'!$A417,'Rodda Stats to 17-18'!U$3:U$465)</f>
        <v>0</v>
      </c>
      <c r="V417">
        <f>SUMIF('Rodda Stats to 17-18'!$A$3:$A$465,'Combined Stats - Formula'!$A417,'Rodda Stats to 17-18'!V$3:V$465)</f>
        <v>0</v>
      </c>
    </row>
    <row r="418" spans="1:22" x14ac:dyDescent="0.25">
      <c r="A418" s="20" t="s">
        <v>951</v>
      </c>
      <c r="B418">
        <f>SUMIF('Rodda Stats to 17-18'!$A$3:$A$465,'Combined Stats - Formula'!$A418,'Rodda Stats to 17-18'!B$3:B$465)</f>
        <v>0</v>
      </c>
      <c r="C418">
        <f>SUMIF('Rodda Stats to 17-18'!$A$3:$A$465,'Combined Stats - Formula'!$A418,'Rodda Stats to 17-18'!C$3:C$465)</f>
        <v>13</v>
      </c>
      <c r="D418">
        <f>SUMIF('Rodda Stats to 17-18'!$A$3:$A$465,'Combined Stats - Formula'!$A418,'Rodda Stats to 17-18'!D$3:D$465)</f>
        <v>4</v>
      </c>
      <c r="E418">
        <f>SUMIF('Rodda Stats to 17-18'!$A$3:$A$465,'Combined Stats - Formula'!$A418,'Rodda Stats to 17-18'!E$3:E$465)</f>
        <v>9</v>
      </c>
      <c r="F418">
        <f>SUMIF('Rodda Stats to 17-18'!$A$3:$A$465,'Combined Stats - Formula'!$A418,'Rodda Stats to 17-18'!F$3:F$465)</f>
        <v>1</v>
      </c>
      <c r="G418">
        <f>SUMIF('Rodda Stats to 17-18'!$A$3:$A$465,'Combined Stats - Formula'!$A418,'Rodda Stats to 17-18'!G$3:G$465)</f>
        <v>0</v>
      </c>
      <c r="H418">
        <f>SUMIF('Rodda Stats to 17-18'!$A$3:$A$465,'Combined Stats - Formula'!$A418,'Rodda Stats to 17-18'!H$3:H$465)</f>
        <v>0</v>
      </c>
      <c r="I418" s="23">
        <f>SUMIF('Rodda Stats to 17-18'!$A$3:$A$465,'Combined Stats - Formula'!$A418,'Rodda Stats to 17-18'!I$3:I$465)</f>
        <v>5</v>
      </c>
      <c r="J418">
        <f t="shared" si="26"/>
        <v>3</v>
      </c>
      <c r="K418">
        <f>SUMIF('Rodda Stats to 17-18'!$A$3:$A$465,'Combined Stats - Formula'!$A418,'Rodda Stats to 17-18'!K$3:K$465)</f>
        <v>0</v>
      </c>
      <c r="L418">
        <f>SUMIF('Rodda Stats to 17-18'!$A$3:$A$465,'Combined Stats - Formula'!$A418,'Rodda Stats to 17-18'!L$3:L$465)</f>
        <v>7</v>
      </c>
      <c r="M418">
        <f>SUMIF('Rodda Stats to 17-18'!$A$3:$A$465,'Combined Stats - Formula'!$A418,'Rodda Stats to 17-18'!M$3:M$465)</f>
        <v>370</v>
      </c>
      <c r="N418">
        <f>SUMIF('Rodda Stats to 17-18'!$A$3:$A$465,'Combined Stats - Formula'!$A418,'Rodda Stats to 17-18'!N$3:N$465)</f>
        <v>0</v>
      </c>
      <c r="O418">
        <f>SUMIF('Rodda Stats to 17-18'!$A$3:$A$465,'Combined Stats - Formula'!$A418,'Rodda Stats to 17-18'!O$3:O$465)</f>
        <v>0</v>
      </c>
      <c r="P418">
        <f t="shared" si="29"/>
        <v>52.86</v>
      </c>
      <c r="Q418">
        <f t="shared" si="27"/>
        <v>0</v>
      </c>
      <c r="R418">
        <f t="shared" si="28"/>
        <v>0</v>
      </c>
      <c r="S418" s="23">
        <f>SUMIF('Rodda Stats to 17-18'!$A$3:$A$465,'Combined Stats - Formula'!$A418,'Rodda Stats to 17-18'!S$3:S$465)</f>
        <v>0</v>
      </c>
      <c r="T418">
        <f>SUMIF('Rodda Stats to 17-18'!$A$3:$A$465,'Combined Stats - Formula'!$A418,'Rodda Stats to 17-18'!T$3:T$465)</f>
        <v>6</v>
      </c>
      <c r="U418">
        <f>SUMIF('Rodda Stats to 17-18'!$A$3:$A$465,'Combined Stats - Formula'!$A418,'Rodda Stats to 17-18'!U$3:U$465)</f>
        <v>0</v>
      </c>
      <c r="V418">
        <f>SUMIF('Rodda Stats to 17-18'!$A$3:$A$465,'Combined Stats - Formula'!$A418,'Rodda Stats to 17-18'!V$3:V$465)</f>
        <v>0</v>
      </c>
    </row>
    <row r="419" spans="1:22" x14ac:dyDescent="0.25">
      <c r="A419" s="20" t="s">
        <v>507</v>
      </c>
      <c r="B419">
        <f>SUMIF('Rodda Stats to 17-18'!$A$3:$A$465,'Combined Stats - Formula'!$A419,'Rodda Stats to 17-18'!B$3:B$465)</f>
        <v>0</v>
      </c>
      <c r="C419">
        <f>SUMIF('Rodda Stats to 17-18'!$A$3:$A$465,'Combined Stats - Formula'!$A419,'Rodda Stats to 17-18'!C$3:C$465)</f>
        <v>54</v>
      </c>
      <c r="D419">
        <f>SUMIF('Rodda Stats to 17-18'!$A$3:$A$465,'Combined Stats - Formula'!$A419,'Rodda Stats to 17-18'!D$3:D$465)</f>
        <v>47</v>
      </c>
      <c r="E419">
        <f>SUMIF('Rodda Stats to 17-18'!$A$3:$A$465,'Combined Stats - Formula'!$A419,'Rodda Stats to 17-18'!E$3:E$465)</f>
        <v>212</v>
      </c>
      <c r="F419">
        <f>SUMIF('Rodda Stats to 17-18'!$A$3:$A$465,'Combined Stats - Formula'!$A419,'Rodda Stats to 17-18'!F$3:F$465)</f>
        <v>20</v>
      </c>
      <c r="G419">
        <f>SUMIF('Rodda Stats to 17-18'!$A$3:$A$465,'Combined Stats - Formula'!$A419,'Rodda Stats to 17-18'!G$3:G$465)</f>
        <v>0</v>
      </c>
      <c r="H419">
        <f>SUMIF('Rodda Stats to 17-18'!$A$3:$A$465,'Combined Stats - Formula'!$A419,'Rodda Stats to 17-18'!H$3:H$465)</f>
        <v>0</v>
      </c>
      <c r="I419" s="23">
        <f>SUMIF('Rodda Stats to 17-18'!$A$3:$A$465,'Combined Stats - Formula'!$A419,'Rodda Stats to 17-18'!I$3:I$465)</f>
        <v>22</v>
      </c>
      <c r="J419">
        <f t="shared" si="26"/>
        <v>7.85</v>
      </c>
      <c r="K419">
        <f>SUMIF('Rodda Stats to 17-18'!$A$3:$A$465,'Combined Stats - Formula'!$A419,'Rodda Stats to 17-18'!K$3:K$465)</f>
        <v>0</v>
      </c>
      <c r="L419">
        <f>SUMIF('Rodda Stats to 17-18'!$A$3:$A$465,'Combined Stats - Formula'!$A419,'Rodda Stats to 17-18'!L$3:L$465)</f>
        <v>32</v>
      </c>
      <c r="M419">
        <f>SUMIF('Rodda Stats to 17-18'!$A$3:$A$465,'Combined Stats - Formula'!$A419,'Rodda Stats to 17-18'!M$3:M$465)</f>
        <v>1376</v>
      </c>
      <c r="N419">
        <f>SUMIF('Rodda Stats to 17-18'!$A$3:$A$465,'Combined Stats - Formula'!$A419,'Rodda Stats to 17-18'!N$3:N$465)</f>
        <v>0</v>
      </c>
      <c r="O419">
        <f>SUMIF('Rodda Stats to 17-18'!$A$3:$A$465,'Combined Stats - Formula'!$A419,'Rodda Stats to 17-18'!O$3:O$465)</f>
        <v>0</v>
      </c>
      <c r="P419">
        <f t="shared" si="29"/>
        <v>43</v>
      </c>
      <c r="Q419">
        <f t="shared" si="27"/>
        <v>0</v>
      </c>
      <c r="R419">
        <f t="shared" si="28"/>
        <v>0</v>
      </c>
      <c r="S419" s="23">
        <f>SUMIF('Rodda Stats to 17-18'!$A$3:$A$465,'Combined Stats - Formula'!$A419,'Rodda Stats to 17-18'!S$3:S$465)</f>
        <v>0</v>
      </c>
      <c r="T419">
        <f>SUMIF('Rodda Stats to 17-18'!$A$3:$A$465,'Combined Stats - Formula'!$A419,'Rodda Stats to 17-18'!T$3:T$465)</f>
        <v>19</v>
      </c>
      <c r="U419">
        <f>SUMIF('Rodda Stats to 17-18'!$A$3:$A$465,'Combined Stats - Formula'!$A419,'Rodda Stats to 17-18'!U$3:U$465)</f>
        <v>0</v>
      </c>
      <c r="V419">
        <f>SUMIF('Rodda Stats to 17-18'!$A$3:$A$465,'Combined Stats - Formula'!$A419,'Rodda Stats to 17-18'!V$3:V$465)</f>
        <v>0</v>
      </c>
    </row>
    <row r="420" spans="1:22" x14ac:dyDescent="0.25">
      <c r="A420" s="20" t="s">
        <v>952</v>
      </c>
      <c r="B420">
        <f>SUMIF('Rodda Stats to 17-18'!$A$3:$A$465,'Combined Stats - Formula'!$A420,'Rodda Stats to 17-18'!B$3:B$465)</f>
        <v>0</v>
      </c>
      <c r="C420">
        <f>SUMIF('Rodda Stats to 17-18'!$A$3:$A$465,'Combined Stats - Formula'!$A420,'Rodda Stats to 17-18'!C$3:C$465)</f>
        <v>7</v>
      </c>
      <c r="D420">
        <f>SUMIF('Rodda Stats to 17-18'!$A$3:$A$465,'Combined Stats - Formula'!$A420,'Rodda Stats to 17-18'!D$3:D$465)</f>
        <v>6</v>
      </c>
      <c r="E420">
        <f>SUMIF('Rodda Stats to 17-18'!$A$3:$A$465,'Combined Stats - Formula'!$A420,'Rodda Stats to 17-18'!E$3:E$465)</f>
        <v>48</v>
      </c>
      <c r="F420">
        <f>SUMIF('Rodda Stats to 17-18'!$A$3:$A$465,'Combined Stats - Formula'!$A420,'Rodda Stats to 17-18'!F$3:F$465)</f>
        <v>2</v>
      </c>
      <c r="G420">
        <f>SUMIF('Rodda Stats to 17-18'!$A$3:$A$465,'Combined Stats - Formula'!$A420,'Rodda Stats to 17-18'!G$3:G$465)</f>
        <v>0</v>
      </c>
      <c r="H420">
        <f>SUMIF('Rodda Stats to 17-18'!$A$3:$A$465,'Combined Stats - Formula'!$A420,'Rodda Stats to 17-18'!H$3:H$465)</f>
        <v>0</v>
      </c>
      <c r="I420" s="23">
        <f>SUMIF('Rodda Stats to 17-18'!$A$3:$A$465,'Combined Stats - Formula'!$A420,'Rodda Stats to 17-18'!I$3:I$465)</f>
        <v>19.100000000000001</v>
      </c>
      <c r="J420">
        <f t="shared" si="26"/>
        <v>12</v>
      </c>
      <c r="K420">
        <f>SUMIF('Rodda Stats to 17-18'!$A$3:$A$465,'Combined Stats - Formula'!$A420,'Rodda Stats to 17-18'!K$3:K$465)</f>
        <v>0</v>
      </c>
      <c r="L420">
        <f>SUMIF('Rodda Stats to 17-18'!$A$3:$A$465,'Combined Stats - Formula'!$A420,'Rodda Stats to 17-18'!L$3:L$465)</f>
        <v>16</v>
      </c>
      <c r="M420">
        <f>SUMIF('Rodda Stats to 17-18'!$A$3:$A$465,'Combined Stats - Formula'!$A420,'Rodda Stats to 17-18'!M$3:M$465)</f>
        <v>215</v>
      </c>
      <c r="N420">
        <f>SUMIF('Rodda Stats to 17-18'!$A$3:$A$465,'Combined Stats - Formula'!$A420,'Rodda Stats to 17-18'!N$3:N$465)</f>
        <v>0</v>
      </c>
      <c r="O420">
        <f>SUMIF('Rodda Stats to 17-18'!$A$3:$A$465,'Combined Stats - Formula'!$A420,'Rodda Stats to 17-18'!O$3:O$465)</f>
        <v>0</v>
      </c>
      <c r="P420">
        <f t="shared" si="29"/>
        <v>13.44</v>
      </c>
      <c r="Q420">
        <f t="shared" si="27"/>
        <v>0</v>
      </c>
      <c r="R420">
        <f t="shared" si="28"/>
        <v>0</v>
      </c>
      <c r="S420" s="23">
        <f>SUMIF('Rodda Stats to 17-18'!$A$3:$A$465,'Combined Stats - Formula'!$A420,'Rodda Stats to 17-18'!S$3:S$465)</f>
        <v>0</v>
      </c>
      <c r="T420">
        <f>SUMIF('Rodda Stats to 17-18'!$A$3:$A$465,'Combined Stats - Formula'!$A420,'Rodda Stats to 17-18'!T$3:T$465)</f>
        <v>3</v>
      </c>
      <c r="U420">
        <f>SUMIF('Rodda Stats to 17-18'!$A$3:$A$465,'Combined Stats - Formula'!$A420,'Rodda Stats to 17-18'!U$3:U$465)</f>
        <v>0</v>
      </c>
      <c r="V420">
        <f>SUMIF('Rodda Stats to 17-18'!$A$3:$A$465,'Combined Stats - Formula'!$A420,'Rodda Stats to 17-18'!V$3:V$465)</f>
        <v>0</v>
      </c>
    </row>
    <row r="421" spans="1:22" x14ac:dyDescent="0.25">
      <c r="A421" s="20" t="s">
        <v>953</v>
      </c>
      <c r="B421">
        <f>SUMIF('Rodda Stats to 17-18'!$A$3:$A$465,'Combined Stats - Formula'!$A421,'Rodda Stats to 17-18'!B$3:B$465)</f>
        <v>0</v>
      </c>
      <c r="C421">
        <f>SUMIF('Rodda Stats to 17-18'!$A$3:$A$465,'Combined Stats - Formula'!$A421,'Rodda Stats to 17-18'!C$3:C$465)</f>
        <v>11</v>
      </c>
      <c r="D421">
        <f>SUMIF('Rodda Stats to 17-18'!$A$3:$A$465,'Combined Stats - Formula'!$A421,'Rodda Stats to 17-18'!D$3:D$465)</f>
        <v>9</v>
      </c>
      <c r="E421">
        <f>SUMIF('Rodda Stats to 17-18'!$A$3:$A$465,'Combined Stats - Formula'!$A421,'Rodda Stats to 17-18'!E$3:E$465)</f>
        <v>158</v>
      </c>
      <c r="F421">
        <f>SUMIF('Rodda Stats to 17-18'!$A$3:$A$465,'Combined Stats - Formula'!$A421,'Rodda Stats to 17-18'!F$3:F$465)</f>
        <v>1</v>
      </c>
      <c r="G421">
        <f>SUMIF('Rodda Stats to 17-18'!$A$3:$A$465,'Combined Stats - Formula'!$A421,'Rodda Stats to 17-18'!G$3:G$465)</f>
        <v>0</v>
      </c>
      <c r="H421">
        <f>SUMIF('Rodda Stats to 17-18'!$A$3:$A$465,'Combined Stats - Formula'!$A421,'Rodda Stats to 17-18'!H$3:H$465)</f>
        <v>0</v>
      </c>
      <c r="I421" s="23">
        <f>SUMIF('Rodda Stats to 17-18'!$A$3:$A$465,'Combined Stats - Formula'!$A421,'Rodda Stats to 17-18'!I$3:I$465)</f>
        <v>47</v>
      </c>
      <c r="J421">
        <f t="shared" si="26"/>
        <v>19.75</v>
      </c>
      <c r="K421">
        <f>SUMIF('Rodda Stats to 17-18'!$A$3:$A$465,'Combined Stats - Formula'!$A421,'Rodda Stats to 17-18'!K$3:K$465)</f>
        <v>0</v>
      </c>
      <c r="L421">
        <f>SUMIF('Rodda Stats to 17-18'!$A$3:$A$465,'Combined Stats - Formula'!$A421,'Rodda Stats to 17-18'!L$3:L$465)</f>
        <v>8</v>
      </c>
      <c r="M421">
        <f>SUMIF('Rodda Stats to 17-18'!$A$3:$A$465,'Combined Stats - Formula'!$A421,'Rodda Stats to 17-18'!M$3:M$465)</f>
        <v>85</v>
      </c>
      <c r="N421">
        <f>SUMIF('Rodda Stats to 17-18'!$A$3:$A$465,'Combined Stats - Formula'!$A421,'Rodda Stats to 17-18'!N$3:N$465)</f>
        <v>0</v>
      </c>
      <c r="O421">
        <f>SUMIF('Rodda Stats to 17-18'!$A$3:$A$465,'Combined Stats - Formula'!$A421,'Rodda Stats to 17-18'!O$3:O$465)</f>
        <v>0</v>
      </c>
      <c r="P421">
        <f t="shared" si="29"/>
        <v>10.63</v>
      </c>
      <c r="Q421">
        <f t="shared" si="27"/>
        <v>0</v>
      </c>
      <c r="R421">
        <f t="shared" si="28"/>
        <v>0</v>
      </c>
      <c r="S421" s="23">
        <f>SUMIF('Rodda Stats to 17-18'!$A$3:$A$465,'Combined Stats - Formula'!$A421,'Rodda Stats to 17-18'!S$3:S$465)</f>
        <v>0</v>
      </c>
      <c r="T421">
        <f>SUMIF('Rodda Stats to 17-18'!$A$3:$A$465,'Combined Stats - Formula'!$A421,'Rodda Stats to 17-18'!T$3:T$465)</f>
        <v>2</v>
      </c>
      <c r="U421">
        <f>SUMIF('Rodda Stats to 17-18'!$A$3:$A$465,'Combined Stats - Formula'!$A421,'Rodda Stats to 17-18'!U$3:U$465)</f>
        <v>0</v>
      </c>
      <c r="V421">
        <f>SUMIF('Rodda Stats to 17-18'!$A$3:$A$465,'Combined Stats - Formula'!$A421,'Rodda Stats to 17-18'!V$3:V$465)</f>
        <v>0</v>
      </c>
    </row>
    <row r="422" spans="1:22" x14ac:dyDescent="0.25">
      <c r="A422" s="20" t="s">
        <v>954</v>
      </c>
      <c r="B422">
        <f>SUMIF('Rodda Stats to 17-18'!$A$3:$A$465,'Combined Stats - Formula'!$A422,'Rodda Stats to 17-18'!B$3:B$465)</f>
        <v>0</v>
      </c>
      <c r="C422">
        <f>SUMIF('Rodda Stats to 17-18'!$A$3:$A$465,'Combined Stats - Formula'!$A422,'Rodda Stats to 17-18'!C$3:C$465)</f>
        <v>21</v>
      </c>
      <c r="D422">
        <f>SUMIF('Rodda Stats to 17-18'!$A$3:$A$465,'Combined Stats - Formula'!$A422,'Rodda Stats to 17-18'!D$3:D$465)</f>
        <v>21</v>
      </c>
      <c r="E422">
        <f>SUMIF('Rodda Stats to 17-18'!$A$3:$A$465,'Combined Stats - Formula'!$A422,'Rodda Stats to 17-18'!E$3:E$465)</f>
        <v>288</v>
      </c>
      <c r="F422">
        <f>SUMIF('Rodda Stats to 17-18'!$A$3:$A$465,'Combined Stats - Formula'!$A422,'Rodda Stats to 17-18'!F$3:F$465)</f>
        <v>3</v>
      </c>
      <c r="G422">
        <f>SUMIF('Rodda Stats to 17-18'!$A$3:$A$465,'Combined Stats - Formula'!$A422,'Rodda Stats to 17-18'!G$3:G$465)</f>
        <v>1</v>
      </c>
      <c r="H422">
        <f>SUMIF('Rodda Stats to 17-18'!$A$3:$A$465,'Combined Stats - Formula'!$A422,'Rodda Stats to 17-18'!H$3:H$465)</f>
        <v>1</v>
      </c>
      <c r="I422" s="23">
        <f>SUMIF('Rodda Stats to 17-18'!$A$3:$A$465,'Combined Stats - Formula'!$A422,'Rodda Stats to 17-18'!I$3:I$465)</f>
        <v>105</v>
      </c>
      <c r="J422">
        <f t="shared" si="26"/>
        <v>16</v>
      </c>
      <c r="K422">
        <f>SUMIF('Rodda Stats to 17-18'!$A$3:$A$465,'Combined Stats - Formula'!$A422,'Rodda Stats to 17-18'!K$3:K$465)</f>
        <v>0</v>
      </c>
      <c r="L422">
        <f>SUMIF('Rodda Stats to 17-18'!$A$3:$A$465,'Combined Stats - Formula'!$A422,'Rodda Stats to 17-18'!L$3:L$465)</f>
        <v>18</v>
      </c>
      <c r="M422">
        <f>SUMIF('Rodda Stats to 17-18'!$A$3:$A$465,'Combined Stats - Formula'!$A422,'Rodda Stats to 17-18'!M$3:M$465)</f>
        <v>212</v>
      </c>
      <c r="N422">
        <f>SUMIF('Rodda Stats to 17-18'!$A$3:$A$465,'Combined Stats - Formula'!$A422,'Rodda Stats to 17-18'!N$3:N$465)</f>
        <v>0</v>
      </c>
      <c r="O422">
        <f>SUMIF('Rodda Stats to 17-18'!$A$3:$A$465,'Combined Stats - Formula'!$A422,'Rodda Stats to 17-18'!O$3:O$465)</f>
        <v>0</v>
      </c>
      <c r="P422">
        <f t="shared" si="29"/>
        <v>11.78</v>
      </c>
      <c r="Q422">
        <f t="shared" si="27"/>
        <v>0</v>
      </c>
      <c r="R422">
        <f t="shared" si="28"/>
        <v>0</v>
      </c>
      <c r="S422" s="23">
        <f>SUMIF('Rodda Stats to 17-18'!$A$3:$A$465,'Combined Stats - Formula'!$A422,'Rodda Stats to 17-18'!S$3:S$465)</f>
        <v>0</v>
      </c>
      <c r="T422">
        <f>SUMIF('Rodda Stats to 17-18'!$A$3:$A$465,'Combined Stats - Formula'!$A422,'Rodda Stats to 17-18'!T$3:T$465)</f>
        <v>6</v>
      </c>
      <c r="U422">
        <f>SUMIF('Rodda Stats to 17-18'!$A$3:$A$465,'Combined Stats - Formula'!$A422,'Rodda Stats to 17-18'!U$3:U$465)</f>
        <v>0</v>
      </c>
      <c r="V422">
        <f>SUMIF('Rodda Stats to 17-18'!$A$3:$A$465,'Combined Stats - Formula'!$A422,'Rodda Stats to 17-18'!V$3:V$465)</f>
        <v>0</v>
      </c>
    </row>
    <row r="423" spans="1:22" x14ac:dyDescent="0.25">
      <c r="A423" s="20" t="s">
        <v>955</v>
      </c>
      <c r="B423">
        <f>SUMIF('Rodda Stats to 17-18'!$A$3:$A$465,'Combined Stats - Formula'!$A423,'Rodda Stats to 17-18'!B$3:B$465)</f>
        <v>0</v>
      </c>
      <c r="C423">
        <f>SUMIF('Rodda Stats to 17-18'!$A$3:$A$465,'Combined Stats - Formula'!$A423,'Rodda Stats to 17-18'!C$3:C$465)</f>
        <v>17</v>
      </c>
      <c r="D423">
        <f>SUMIF('Rodda Stats to 17-18'!$A$3:$A$465,'Combined Stats - Formula'!$A423,'Rodda Stats to 17-18'!D$3:D$465)</f>
        <v>20</v>
      </c>
      <c r="E423">
        <f>SUMIF('Rodda Stats to 17-18'!$A$3:$A$465,'Combined Stats - Formula'!$A423,'Rodda Stats to 17-18'!E$3:E$465)</f>
        <v>347</v>
      </c>
      <c r="F423">
        <f>SUMIF('Rodda Stats to 17-18'!$A$3:$A$465,'Combined Stats - Formula'!$A423,'Rodda Stats to 17-18'!F$3:F$465)</f>
        <v>3</v>
      </c>
      <c r="G423">
        <f>SUMIF('Rodda Stats to 17-18'!$A$3:$A$465,'Combined Stats - Formula'!$A423,'Rodda Stats to 17-18'!G$3:G$465)</f>
        <v>2</v>
      </c>
      <c r="H423">
        <f>SUMIF('Rodda Stats to 17-18'!$A$3:$A$465,'Combined Stats - Formula'!$A423,'Rodda Stats to 17-18'!H$3:H$465)</f>
        <v>0</v>
      </c>
      <c r="I423" s="23">
        <f>SUMIF('Rodda Stats to 17-18'!$A$3:$A$465,'Combined Stats - Formula'!$A423,'Rodda Stats to 17-18'!I$3:I$465)</f>
        <v>69</v>
      </c>
      <c r="J423">
        <f t="shared" si="26"/>
        <v>20.41</v>
      </c>
      <c r="K423">
        <f>SUMIF('Rodda Stats to 17-18'!$A$3:$A$465,'Combined Stats - Formula'!$A423,'Rodda Stats to 17-18'!K$3:K$465)</f>
        <v>0</v>
      </c>
      <c r="L423">
        <f>SUMIF('Rodda Stats to 17-18'!$A$3:$A$465,'Combined Stats - Formula'!$A423,'Rodda Stats to 17-18'!L$3:L$465)</f>
        <v>1</v>
      </c>
      <c r="M423">
        <f>SUMIF('Rodda Stats to 17-18'!$A$3:$A$465,'Combined Stats - Formula'!$A423,'Rodda Stats to 17-18'!M$3:M$465)</f>
        <v>30</v>
      </c>
      <c r="N423">
        <f>SUMIF('Rodda Stats to 17-18'!$A$3:$A$465,'Combined Stats - Formula'!$A423,'Rodda Stats to 17-18'!N$3:N$465)</f>
        <v>0</v>
      </c>
      <c r="O423">
        <f>SUMIF('Rodda Stats to 17-18'!$A$3:$A$465,'Combined Stats - Formula'!$A423,'Rodda Stats to 17-18'!O$3:O$465)</f>
        <v>0</v>
      </c>
      <c r="P423">
        <f t="shared" si="29"/>
        <v>30</v>
      </c>
      <c r="Q423">
        <f t="shared" si="27"/>
        <v>0</v>
      </c>
      <c r="R423">
        <f t="shared" si="28"/>
        <v>0</v>
      </c>
      <c r="S423" s="23">
        <f>SUMIF('Rodda Stats to 17-18'!$A$3:$A$465,'Combined Stats - Formula'!$A423,'Rodda Stats to 17-18'!S$3:S$465)</f>
        <v>0</v>
      </c>
      <c r="T423">
        <f>SUMIF('Rodda Stats to 17-18'!$A$3:$A$465,'Combined Stats - Formula'!$A423,'Rodda Stats to 17-18'!T$3:T$465)</f>
        <v>17</v>
      </c>
      <c r="U423">
        <f>SUMIF('Rodda Stats to 17-18'!$A$3:$A$465,'Combined Stats - Formula'!$A423,'Rodda Stats to 17-18'!U$3:U$465)</f>
        <v>0</v>
      </c>
      <c r="V423">
        <f>SUMIF('Rodda Stats to 17-18'!$A$3:$A$465,'Combined Stats - Formula'!$A423,'Rodda Stats to 17-18'!V$3:V$465)</f>
        <v>0</v>
      </c>
    </row>
    <row r="424" spans="1:22" x14ac:dyDescent="0.25">
      <c r="A424" s="20" t="s">
        <v>956</v>
      </c>
      <c r="B424">
        <f>SUMIF('Rodda Stats to 17-18'!$A$3:$A$465,'Combined Stats - Formula'!$A424,'Rodda Stats to 17-18'!B$3:B$465)</f>
        <v>0</v>
      </c>
      <c r="C424">
        <f>SUMIF('Rodda Stats to 17-18'!$A$3:$A$465,'Combined Stats - Formula'!$A424,'Rodda Stats to 17-18'!C$3:C$465)</f>
        <v>4</v>
      </c>
      <c r="D424">
        <f>SUMIF('Rodda Stats to 17-18'!$A$3:$A$465,'Combined Stats - Formula'!$A424,'Rodda Stats to 17-18'!D$3:D$465)</f>
        <v>3</v>
      </c>
      <c r="E424">
        <f>SUMIF('Rodda Stats to 17-18'!$A$3:$A$465,'Combined Stats - Formula'!$A424,'Rodda Stats to 17-18'!E$3:E$465)</f>
        <v>74</v>
      </c>
      <c r="F424">
        <f>SUMIF('Rodda Stats to 17-18'!$A$3:$A$465,'Combined Stats - Formula'!$A424,'Rodda Stats to 17-18'!F$3:F$465)</f>
        <v>0</v>
      </c>
      <c r="G424">
        <f>SUMIF('Rodda Stats to 17-18'!$A$3:$A$465,'Combined Stats - Formula'!$A424,'Rodda Stats to 17-18'!G$3:G$465)</f>
        <v>1</v>
      </c>
      <c r="H424">
        <f>SUMIF('Rodda Stats to 17-18'!$A$3:$A$465,'Combined Stats - Formula'!$A424,'Rodda Stats to 17-18'!H$3:H$465)</f>
        <v>0</v>
      </c>
      <c r="I424" s="23">
        <f>SUMIF('Rodda Stats to 17-18'!$A$3:$A$465,'Combined Stats - Formula'!$A424,'Rodda Stats to 17-18'!I$3:I$465)</f>
        <v>63</v>
      </c>
      <c r="J424">
        <f t="shared" si="26"/>
        <v>24.67</v>
      </c>
      <c r="K424">
        <f>SUMIF('Rodda Stats to 17-18'!$A$3:$A$465,'Combined Stats - Formula'!$A424,'Rodda Stats to 17-18'!K$3:K$465)</f>
        <v>0</v>
      </c>
      <c r="L424">
        <f>SUMIF('Rodda Stats to 17-18'!$A$3:$A$465,'Combined Stats - Formula'!$A424,'Rodda Stats to 17-18'!L$3:L$465)</f>
        <v>0</v>
      </c>
      <c r="M424">
        <f>SUMIF('Rodda Stats to 17-18'!$A$3:$A$465,'Combined Stats - Formula'!$A424,'Rodda Stats to 17-18'!M$3:M$465)</f>
        <v>2</v>
      </c>
      <c r="N424">
        <f>SUMIF('Rodda Stats to 17-18'!$A$3:$A$465,'Combined Stats - Formula'!$A424,'Rodda Stats to 17-18'!N$3:N$465)</f>
        <v>0</v>
      </c>
      <c r="O424">
        <f>SUMIF('Rodda Stats to 17-18'!$A$3:$A$465,'Combined Stats - Formula'!$A424,'Rodda Stats to 17-18'!O$3:O$465)</f>
        <v>0</v>
      </c>
      <c r="P424" t="str">
        <f t="shared" si="29"/>
        <v/>
      </c>
      <c r="Q424">
        <f t="shared" si="27"/>
        <v>0</v>
      </c>
      <c r="R424">
        <f t="shared" si="28"/>
        <v>0</v>
      </c>
      <c r="S424" s="23">
        <f>SUMIF('Rodda Stats to 17-18'!$A$3:$A$465,'Combined Stats - Formula'!$A424,'Rodda Stats to 17-18'!S$3:S$465)</f>
        <v>0</v>
      </c>
      <c r="T424">
        <f>SUMIF('Rodda Stats to 17-18'!$A$3:$A$465,'Combined Stats - Formula'!$A424,'Rodda Stats to 17-18'!T$3:T$465)</f>
        <v>0</v>
      </c>
      <c r="U424">
        <f>SUMIF('Rodda Stats to 17-18'!$A$3:$A$465,'Combined Stats - Formula'!$A424,'Rodda Stats to 17-18'!U$3:U$465)</f>
        <v>0</v>
      </c>
      <c r="V424">
        <f>SUMIF('Rodda Stats to 17-18'!$A$3:$A$465,'Combined Stats - Formula'!$A424,'Rodda Stats to 17-18'!V$3:V$465)</f>
        <v>0</v>
      </c>
    </row>
    <row r="425" spans="1:22" x14ac:dyDescent="0.25">
      <c r="A425" s="20" t="s">
        <v>957</v>
      </c>
      <c r="B425">
        <f>SUMIF('Rodda Stats to 17-18'!$A$3:$A$465,'Combined Stats - Formula'!$A425,'Rodda Stats to 17-18'!B$3:B$465)</f>
        <v>0</v>
      </c>
      <c r="C425">
        <f>SUMIF('Rodda Stats to 17-18'!$A$3:$A$465,'Combined Stats - Formula'!$A425,'Rodda Stats to 17-18'!C$3:C$465)</f>
        <v>3</v>
      </c>
      <c r="D425">
        <f>SUMIF('Rodda Stats to 17-18'!$A$3:$A$465,'Combined Stats - Formula'!$A425,'Rodda Stats to 17-18'!D$3:D$465)</f>
        <v>2</v>
      </c>
      <c r="E425">
        <f>SUMIF('Rodda Stats to 17-18'!$A$3:$A$465,'Combined Stats - Formula'!$A425,'Rodda Stats to 17-18'!E$3:E$465)</f>
        <v>13</v>
      </c>
      <c r="F425">
        <f>SUMIF('Rodda Stats to 17-18'!$A$3:$A$465,'Combined Stats - Formula'!$A425,'Rodda Stats to 17-18'!F$3:F$465)</f>
        <v>2</v>
      </c>
      <c r="G425">
        <f>SUMIF('Rodda Stats to 17-18'!$A$3:$A$465,'Combined Stats - Formula'!$A425,'Rodda Stats to 17-18'!G$3:G$465)</f>
        <v>0</v>
      </c>
      <c r="H425">
        <f>SUMIF('Rodda Stats to 17-18'!$A$3:$A$465,'Combined Stats - Formula'!$A425,'Rodda Stats to 17-18'!H$3:H$465)</f>
        <v>0</v>
      </c>
      <c r="I425" s="23">
        <f>SUMIF('Rodda Stats to 17-18'!$A$3:$A$465,'Combined Stats - Formula'!$A425,'Rodda Stats to 17-18'!I$3:I$465)</f>
        <v>12.1</v>
      </c>
      <c r="J425" t="e">
        <f t="shared" si="26"/>
        <v>#DIV/0!</v>
      </c>
      <c r="K425">
        <f>SUMIF('Rodda Stats to 17-18'!$A$3:$A$465,'Combined Stats - Formula'!$A425,'Rodda Stats to 17-18'!K$3:K$465)</f>
        <v>0</v>
      </c>
      <c r="L425">
        <f>SUMIF('Rodda Stats to 17-18'!$A$3:$A$465,'Combined Stats - Formula'!$A425,'Rodda Stats to 17-18'!L$3:L$465)</f>
        <v>8</v>
      </c>
      <c r="M425">
        <f>SUMIF('Rodda Stats to 17-18'!$A$3:$A$465,'Combined Stats - Formula'!$A425,'Rodda Stats to 17-18'!M$3:M$465)</f>
        <v>84</v>
      </c>
      <c r="N425">
        <f>SUMIF('Rodda Stats to 17-18'!$A$3:$A$465,'Combined Stats - Formula'!$A425,'Rodda Stats to 17-18'!N$3:N$465)</f>
        <v>1</v>
      </c>
      <c r="O425">
        <f>SUMIF('Rodda Stats to 17-18'!$A$3:$A$465,'Combined Stats - Formula'!$A425,'Rodda Stats to 17-18'!O$3:O$465)</f>
        <v>0</v>
      </c>
      <c r="P425">
        <f t="shared" si="29"/>
        <v>10.5</v>
      </c>
      <c r="Q425">
        <f t="shared" si="27"/>
        <v>0</v>
      </c>
      <c r="R425">
        <f t="shared" si="28"/>
        <v>0</v>
      </c>
      <c r="S425" s="23">
        <f>SUMIF('Rodda Stats to 17-18'!$A$3:$A$465,'Combined Stats - Formula'!$A425,'Rodda Stats to 17-18'!S$3:S$465)</f>
        <v>0</v>
      </c>
      <c r="T425">
        <f>SUMIF('Rodda Stats to 17-18'!$A$3:$A$465,'Combined Stats - Formula'!$A425,'Rodda Stats to 17-18'!T$3:T$465)</f>
        <v>0</v>
      </c>
      <c r="U425">
        <f>SUMIF('Rodda Stats to 17-18'!$A$3:$A$465,'Combined Stats - Formula'!$A425,'Rodda Stats to 17-18'!U$3:U$465)</f>
        <v>0</v>
      </c>
      <c r="V425">
        <f>SUMIF('Rodda Stats to 17-18'!$A$3:$A$465,'Combined Stats - Formula'!$A425,'Rodda Stats to 17-18'!V$3:V$465)</f>
        <v>0</v>
      </c>
    </row>
    <row r="426" spans="1:22" x14ac:dyDescent="0.25">
      <c r="A426" s="20" t="s">
        <v>958</v>
      </c>
      <c r="B426">
        <f>SUMIF('Rodda Stats to 17-18'!$A$3:$A$465,'Combined Stats - Formula'!$A426,'Rodda Stats to 17-18'!B$3:B$465)</f>
        <v>0</v>
      </c>
      <c r="C426">
        <f>SUMIF('Rodda Stats to 17-18'!$A$3:$A$465,'Combined Stats - Formula'!$A426,'Rodda Stats to 17-18'!C$3:C$465)</f>
        <v>1</v>
      </c>
      <c r="D426">
        <f>SUMIF('Rodda Stats to 17-18'!$A$3:$A$465,'Combined Stats - Formula'!$A426,'Rodda Stats to 17-18'!D$3:D$465)</f>
        <v>0</v>
      </c>
      <c r="E426">
        <f>SUMIF('Rodda Stats to 17-18'!$A$3:$A$465,'Combined Stats - Formula'!$A426,'Rodda Stats to 17-18'!E$3:E$465)</f>
        <v>0</v>
      </c>
      <c r="F426">
        <f>SUMIF('Rodda Stats to 17-18'!$A$3:$A$465,'Combined Stats - Formula'!$A426,'Rodda Stats to 17-18'!F$3:F$465)</f>
        <v>0</v>
      </c>
      <c r="G426">
        <f>SUMIF('Rodda Stats to 17-18'!$A$3:$A$465,'Combined Stats - Formula'!$A426,'Rodda Stats to 17-18'!G$3:G$465)</f>
        <v>0</v>
      </c>
      <c r="H426">
        <f>SUMIF('Rodda Stats to 17-18'!$A$3:$A$465,'Combined Stats - Formula'!$A426,'Rodda Stats to 17-18'!H$3:H$465)</f>
        <v>0</v>
      </c>
      <c r="I426" s="23">
        <f>SUMIF('Rodda Stats to 17-18'!$A$3:$A$465,'Combined Stats - Formula'!$A426,'Rodda Stats to 17-18'!I$3:I$465)</f>
        <v>0</v>
      </c>
      <c r="J426" t="e">
        <f t="shared" si="26"/>
        <v>#DIV/0!</v>
      </c>
      <c r="K426">
        <f>SUMIF('Rodda Stats to 17-18'!$A$3:$A$465,'Combined Stats - Formula'!$A426,'Rodda Stats to 17-18'!K$3:K$465)</f>
        <v>0</v>
      </c>
      <c r="L426">
        <f>SUMIF('Rodda Stats to 17-18'!$A$3:$A$465,'Combined Stats - Formula'!$A426,'Rodda Stats to 17-18'!L$3:L$465)</f>
        <v>0</v>
      </c>
      <c r="M426">
        <f>SUMIF('Rodda Stats to 17-18'!$A$3:$A$465,'Combined Stats - Formula'!$A426,'Rodda Stats to 17-18'!M$3:M$465)</f>
        <v>0</v>
      </c>
      <c r="N426">
        <f>SUMIF('Rodda Stats to 17-18'!$A$3:$A$465,'Combined Stats - Formula'!$A426,'Rodda Stats to 17-18'!N$3:N$465)</f>
        <v>0</v>
      </c>
      <c r="O426">
        <f>SUMIF('Rodda Stats to 17-18'!$A$3:$A$465,'Combined Stats - Formula'!$A426,'Rodda Stats to 17-18'!O$3:O$465)</f>
        <v>0</v>
      </c>
      <c r="P426" t="str">
        <f t="shared" si="29"/>
        <v/>
      </c>
      <c r="Q426">
        <f t="shared" si="27"/>
        <v>0</v>
      </c>
      <c r="R426">
        <f t="shared" si="28"/>
        <v>0</v>
      </c>
      <c r="S426" s="23">
        <f>SUMIF('Rodda Stats to 17-18'!$A$3:$A$465,'Combined Stats - Formula'!$A426,'Rodda Stats to 17-18'!S$3:S$465)</f>
        <v>0</v>
      </c>
      <c r="T426">
        <f>SUMIF('Rodda Stats to 17-18'!$A$3:$A$465,'Combined Stats - Formula'!$A426,'Rodda Stats to 17-18'!T$3:T$465)</f>
        <v>0</v>
      </c>
      <c r="U426">
        <f>SUMIF('Rodda Stats to 17-18'!$A$3:$A$465,'Combined Stats - Formula'!$A426,'Rodda Stats to 17-18'!U$3:U$465)</f>
        <v>0</v>
      </c>
      <c r="V426">
        <f>SUMIF('Rodda Stats to 17-18'!$A$3:$A$465,'Combined Stats - Formula'!$A426,'Rodda Stats to 17-18'!V$3:V$465)</f>
        <v>0</v>
      </c>
    </row>
    <row r="427" spans="1:22" x14ac:dyDescent="0.25">
      <c r="A427" s="20" t="s">
        <v>959</v>
      </c>
      <c r="B427">
        <f>SUMIF('Rodda Stats to 17-18'!$A$3:$A$465,'Combined Stats - Formula'!$A427,'Rodda Stats to 17-18'!B$3:B$465)</f>
        <v>0</v>
      </c>
      <c r="C427">
        <f>SUMIF('Rodda Stats to 17-18'!$A$3:$A$465,'Combined Stats - Formula'!$A427,'Rodda Stats to 17-18'!C$3:C$465)</f>
        <v>185</v>
      </c>
      <c r="D427">
        <f>SUMIF('Rodda Stats to 17-18'!$A$3:$A$465,'Combined Stats - Formula'!$A427,'Rodda Stats to 17-18'!D$3:D$465)</f>
        <v>202</v>
      </c>
      <c r="E427">
        <f>SUMIF('Rodda Stats to 17-18'!$A$3:$A$465,'Combined Stats - Formula'!$A427,'Rodda Stats to 17-18'!E$3:E$465)</f>
        <v>4453</v>
      </c>
      <c r="F427">
        <f>SUMIF('Rodda Stats to 17-18'!$A$3:$A$465,'Combined Stats - Formula'!$A427,'Rodda Stats to 17-18'!F$3:F$465)</f>
        <v>28</v>
      </c>
      <c r="G427">
        <f>SUMIF('Rodda Stats to 17-18'!$A$3:$A$465,'Combined Stats - Formula'!$A427,'Rodda Stats to 17-18'!G$3:G$465)</f>
        <v>19</v>
      </c>
      <c r="H427">
        <f>SUMIF('Rodda Stats to 17-18'!$A$3:$A$465,'Combined Stats - Formula'!$A427,'Rodda Stats to 17-18'!H$3:H$465)</f>
        <v>7</v>
      </c>
      <c r="I427" s="23">
        <f>SUMIF('Rodda Stats to 17-18'!$A$3:$A$465,'Combined Stats - Formula'!$A427,'Rodda Stats to 17-18'!I$3:I$465)</f>
        <v>112.1</v>
      </c>
      <c r="J427">
        <f t="shared" si="26"/>
        <v>25.59</v>
      </c>
      <c r="K427">
        <f>SUMIF('Rodda Stats to 17-18'!$A$3:$A$465,'Combined Stats - Formula'!$A427,'Rodda Stats to 17-18'!K$3:K$465)</f>
        <v>0</v>
      </c>
      <c r="L427">
        <f>SUMIF('Rodda Stats to 17-18'!$A$3:$A$465,'Combined Stats - Formula'!$A427,'Rodda Stats to 17-18'!L$3:L$465)</f>
        <v>113</v>
      </c>
      <c r="M427">
        <f>SUMIF('Rodda Stats to 17-18'!$A$3:$A$465,'Combined Stats - Formula'!$A427,'Rodda Stats to 17-18'!M$3:M$465)</f>
        <v>1556</v>
      </c>
      <c r="N427">
        <f>SUMIF('Rodda Stats to 17-18'!$A$3:$A$465,'Combined Stats - Formula'!$A427,'Rodda Stats to 17-18'!N$3:N$465)</f>
        <v>0</v>
      </c>
      <c r="O427">
        <f>SUMIF('Rodda Stats to 17-18'!$A$3:$A$465,'Combined Stats - Formula'!$A427,'Rodda Stats to 17-18'!O$3:O$465)</f>
        <v>0</v>
      </c>
      <c r="P427">
        <f t="shared" si="29"/>
        <v>13.77</v>
      </c>
      <c r="Q427">
        <f t="shared" si="27"/>
        <v>0</v>
      </c>
      <c r="R427">
        <f t="shared" si="28"/>
        <v>0</v>
      </c>
      <c r="S427" s="23">
        <f>SUMIF('Rodda Stats to 17-18'!$A$3:$A$465,'Combined Stats - Formula'!$A427,'Rodda Stats to 17-18'!S$3:S$465)</f>
        <v>0</v>
      </c>
      <c r="T427">
        <f>SUMIF('Rodda Stats to 17-18'!$A$3:$A$465,'Combined Stats - Formula'!$A427,'Rodda Stats to 17-18'!T$3:T$465)</f>
        <v>43</v>
      </c>
      <c r="U427">
        <f>SUMIF('Rodda Stats to 17-18'!$A$3:$A$465,'Combined Stats - Formula'!$A427,'Rodda Stats to 17-18'!U$3:U$465)</f>
        <v>0</v>
      </c>
      <c r="V427">
        <f>SUMIF('Rodda Stats to 17-18'!$A$3:$A$465,'Combined Stats - Formula'!$A427,'Rodda Stats to 17-18'!V$3:V$465)</f>
        <v>1</v>
      </c>
    </row>
    <row r="428" spans="1:22" x14ac:dyDescent="0.25">
      <c r="A428" s="20" t="s">
        <v>960</v>
      </c>
      <c r="B428">
        <f>SUMIF('Rodda Stats to 17-18'!$A$3:$A$465,'Combined Stats - Formula'!$A428,'Rodda Stats to 17-18'!B$3:B$465)</f>
        <v>0</v>
      </c>
      <c r="C428">
        <f>SUMIF('Rodda Stats to 17-18'!$A$3:$A$465,'Combined Stats - Formula'!$A428,'Rodda Stats to 17-18'!C$3:C$465)</f>
        <v>39</v>
      </c>
      <c r="D428">
        <f>SUMIF('Rodda Stats to 17-18'!$A$3:$A$465,'Combined Stats - Formula'!$A428,'Rodda Stats to 17-18'!D$3:D$465)</f>
        <v>36</v>
      </c>
      <c r="E428">
        <f>SUMIF('Rodda Stats to 17-18'!$A$3:$A$465,'Combined Stats - Formula'!$A428,'Rodda Stats to 17-18'!E$3:E$465)</f>
        <v>235</v>
      </c>
      <c r="F428">
        <f>SUMIF('Rodda Stats to 17-18'!$A$3:$A$465,'Combined Stats - Formula'!$A428,'Rodda Stats to 17-18'!F$3:F$465)</f>
        <v>9</v>
      </c>
      <c r="G428">
        <f>SUMIF('Rodda Stats to 17-18'!$A$3:$A$465,'Combined Stats - Formula'!$A428,'Rodda Stats to 17-18'!G$3:G$465)</f>
        <v>0</v>
      </c>
      <c r="H428">
        <f>SUMIF('Rodda Stats to 17-18'!$A$3:$A$465,'Combined Stats - Formula'!$A428,'Rodda Stats to 17-18'!H$3:H$465)</f>
        <v>0</v>
      </c>
      <c r="I428" s="23">
        <f>SUMIF('Rodda Stats to 17-18'!$A$3:$A$465,'Combined Stats - Formula'!$A428,'Rodda Stats to 17-18'!I$3:I$465)</f>
        <v>20</v>
      </c>
      <c r="J428">
        <f t="shared" si="26"/>
        <v>8.6999999999999993</v>
      </c>
      <c r="K428">
        <f>SUMIF('Rodda Stats to 17-18'!$A$3:$A$465,'Combined Stats - Formula'!$A428,'Rodda Stats to 17-18'!K$3:K$465)</f>
        <v>0</v>
      </c>
      <c r="L428">
        <f>SUMIF('Rodda Stats to 17-18'!$A$3:$A$465,'Combined Stats - Formula'!$A428,'Rodda Stats to 17-18'!L$3:L$465)</f>
        <v>46</v>
      </c>
      <c r="M428">
        <f>SUMIF('Rodda Stats to 17-18'!$A$3:$A$465,'Combined Stats - Formula'!$A428,'Rodda Stats to 17-18'!M$3:M$465)</f>
        <v>1108</v>
      </c>
      <c r="N428">
        <f>SUMIF('Rodda Stats to 17-18'!$A$3:$A$465,'Combined Stats - Formula'!$A428,'Rodda Stats to 17-18'!N$3:N$465)</f>
        <v>0</v>
      </c>
      <c r="O428">
        <f>SUMIF('Rodda Stats to 17-18'!$A$3:$A$465,'Combined Stats - Formula'!$A428,'Rodda Stats to 17-18'!O$3:O$465)</f>
        <v>0</v>
      </c>
      <c r="P428">
        <f t="shared" si="29"/>
        <v>24.09</v>
      </c>
      <c r="Q428">
        <f t="shared" si="27"/>
        <v>0</v>
      </c>
      <c r="R428">
        <f t="shared" si="28"/>
        <v>0</v>
      </c>
      <c r="S428" s="23">
        <f>SUMIF('Rodda Stats to 17-18'!$A$3:$A$465,'Combined Stats - Formula'!$A428,'Rodda Stats to 17-18'!S$3:S$465)</f>
        <v>0</v>
      </c>
      <c r="T428">
        <f>SUMIF('Rodda Stats to 17-18'!$A$3:$A$465,'Combined Stats - Formula'!$A428,'Rodda Stats to 17-18'!T$3:T$465)</f>
        <v>8</v>
      </c>
      <c r="U428">
        <f>SUMIF('Rodda Stats to 17-18'!$A$3:$A$465,'Combined Stats - Formula'!$A428,'Rodda Stats to 17-18'!U$3:U$465)</f>
        <v>0</v>
      </c>
      <c r="V428">
        <f>SUMIF('Rodda Stats to 17-18'!$A$3:$A$465,'Combined Stats - Formula'!$A428,'Rodda Stats to 17-18'!V$3:V$465)</f>
        <v>0</v>
      </c>
    </row>
    <row r="429" spans="1:22" x14ac:dyDescent="0.25">
      <c r="A429" s="20" t="s">
        <v>499</v>
      </c>
      <c r="B429">
        <f>SUMIF('Rodda Stats to 17-18'!$A$3:$A$465,'Combined Stats - Formula'!$A429,'Rodda Stats to 17-18'!B$3:B$465)</f>
        <v>0</v>
      </c>
      <c r="C429">
        <f>SUMIF('Rodda Stats to 17-18'!$A$3:$A$465,'Combined Stats - Formula'!$A429,'Rodda Stats to 17-18'!C$3:C$465)</f>
        <v>5</v>
      </c>
      <c r="D429">
        <f>SUMIF('Rodda Stats to 17-18'!$A$3:$A$465,'Combined Stats - Formula'!$A429,'Rodda Stats to 17-18'!D$3:D$465)</f>
        <v>2</v>
      </c>
      <c r="E429">
        <f>SUMIF('Rodda Stats to 17-18'!$A$3:$A$465,'Combined Stats - Formula'!$A429,'Rodda Stats to 17-18'!E$3:E$465)</f>
        <v>0</v>
      </c>
      <c r="F429">
        <f>SUMIF('Rodda Stats to 17-18'!$A$3:$A$465,'Combined Stats - Formula'!$A429,'Rodda Stats to 17-18'!F$3:F$465)</f>
        <v>1</v>
      </c>
      <c r="G429">
        <f>SUMIF('Rodda Stats to 17-18'!$A$3:$A$465,'Combined Stats - Formula'!$A429,'Rodda Stats to 17-18'!G$3:G$465)</f>
        <v>0</v>
      </c>
      <c r="H429">
        <f>SUMIF('Rodda Stats to 17-18'!$A$3:$A$465,'Combined Stats - Formula'!$A429,'Rodda Stats to 17-18'!H$3:H$465)</f>
        <v>0</v>
      </c>
      <c r="I429" s="23">
        <f>SUMIF('Rodda Stats to 17-18'!$A$3:$A$465,'Combined Stats - Formula'!$A429,'Rodda Stats to 17-18'!I$3:I$465)</f>
        <v>0.1</v>
      </c>
      <c r="J429">
        <f t="shared" si="26"/>
        <v>0</v>
      </c>
      <c r="K429">
        <f>SUMIF('Rodda Stats to 17-18'!$A$3:$A$465,'Combined Stats - Formula'!$A429,'Rodda Stats to 17-18'!K$3:K$465)</f>
        <v>0</v>
      </c>
      <c r="L429">
        <f>SUMIF('Rodda Stats to 17-18'!$A$3:$A$465,'Combined Stats - Formula'!$A429,'Rodda Stats to 17-18'!L$3:L$465)</f>
        <v>5</v>
      </c>
      <c r="M429">
        <f>SUMIF('Rodda Stats to 17-18'!$A$3:$A$465,'Combined Stats - Formula'!$A429,'Rodda Stats to 17-18'!M$3:M$465)</f>
        <v>72</v>
      </c>
      <c r="N429">
        <f>SUMIF('Rodda Stats to 17-18'!$A$3:$A$465,'Combined Stats - Formula'!$A429,'Rodda Stats to 17-18'!N$3:N$465)</f>
        <v>0</v>
      </c>
      <c r="O429">
        <f>SUMIF('Rodda Stats to 17-18'!$A$3:$A$465,'Combined Stats - Formula'!$A429,'Rodda Stats to 17-18'!O$3:O$465)</f>
        <v>0</v>
      </c>
      <c r="P429">
        <f t="shared" si="29"/>
        <v>14.4</v>
      </c>
      <c r="Q429">
        <f t="shared" si="27"/>
        <v>0</v>
      </c>
      <c r="R429">
        <f t="shared" si="28"/>
        <v>0</v>
      </c>
      <c r="S429" s="23">
        <f>SUMIF('Rodda Stats to 17-18'!$A$3:$A$465,'Combined Stats - Formula'!$A429,'Rodda Stats to 17-18'!S$3:S$465)</f>
        <v>0</v>
      </c>
      <c r="T429">
        <f>SUMIF('Rodda Stats to 17-18'!$A$3:$A$465,'Combined Stats - Formula'!$A429,'Rodda Stats to 17-18'!T$3:T$465)</f>
        <v>0</v>
      </c>
      <c r="U429">
        <f>SUMIF('Rodda Stats to 17-18'!$A$3:$A$465,'Combined Stats - Formula'!$A429,'Rodda Stats to 17-18'!U$3:U$465)</f>
        <v>0</v>
      </c>
      <c r="V429">
        <f>SUMIF('Rodda Stats to 17-18'!$A$3:$A$465,'Combined Stats - Formula'!$A429,'Rodda Stats to 17-18'!V$3:V$465)</f>
        <v>0</v>
      </c>
    </row>
    <row r="430" spans="1:22" x14ac:dyDescent="0.25">
      <c r="A430" s="19" t="s">
        <v>514</v>
      </c>
      <c r="B430">
        <f>SUMIF('Rodda Stats to 17-18'!$A$3:$A$465,'Combined Stats - Formula'!$A430,'Rodda Stats to 17-18'!B$3:B$465)</f>
        <v>1</v>
      </c>
      <c r="C430">
        <f>SUMIF('Rodda Stats to 17-18'!$A$3:$A$465,'Combined Stats - Formula'!$A430,'Rodda Stats to 17-18'!C$3:C$465)</f>
        <v>10</v>
      </c>
      <c r="D430">
        <f>SUMIF('Rodda Stats to 17-18'!$A$3:$A$465,'Combined Stats - Formula'!$A430,'Rodda Stats to 17-18'!D$3:D$465)</f>
        <v>8</v>
      </c>
      <c r="E430">
        <f>SUMIF('Rodda Stats to 17-18'!$A$3:$A$465,'Combined Stats - Formula'!$A430,'Rodda Stats to 17-18'!E$3:E$465)</f>
        <v>22</v>
      </c>
      <c r="F430">
        <f>SUMIF('Rodda Stats to 17-18'!$A$3:$A$465,'Combined Stats - Formula'!$A430,'Rodda Stats to 17-18'!F$3:F$465)</f>
        <v>0</v>
      </c>
      <c r="G430">
        <f>SUMIF('Rodda Stats to 17-18'!$A$3:$A$465,'Combined Stats - Formula'!$A430,'Rodda Stats to 17-18'!G$3:G$465)</f>
        <v>0</v>
      </c>
      <c r="H430">
        <f>SUMIF('Rodda Stats to 17-18'!$A$3:$A$465,'Combined Stats - Formula'!$A430,'Rodda Stats to 17-18'!H$3:H$465)</f>
        <v>0</v>
      </c>
      <c r="I430" s="23">
        <f>SUMIF('Rodda Stats to 17-18'!$A$3:$A$465,'Combined Stats - Formula'!$A430,'Rodda Stats to 17-18'!I$3:I$465)</f>
        <v>6</v>
      </c>
      <c r="J430">
        <f t="shared" si="26"/>
        <v>2.75</v>
      </c>
      <c r="K430">
        <f>SUMIF('Rodda Stats to 17-18'!$A$3:$A$465,'Combined Stats - Formula'!$A430,'Rodda Stats to 17-18'!K$3:K$465)</f>
        <v>37.5</v>
      </c>
      <c r="L430">
        <f>SUMIF('Rodda Stats to 17-18'!$A$3:$A$465,'Combined Stats - Formula'!$A430,'Rodda Stats to 17-18'!L$3:L$465)</f>
        <v>7</v>
      </c>
      <c r="M430">
        <f>SUMIF('Rodda Stats to 17-18'!$A$3:$A$465,'Combined Stats - Formula'!$A430,'Rodda Stats to 17-18'!M$3:M$465)</f>
        <v>218</v>
      </c>
      <c r="N430">
        <f>SUMIF('Rodda Stats to 17-18'!$A$3:$A$465,'Combined Stats - Formula'!$A430,'Rodda Stats to 17-18'!N$3:N$465)</f>
        <v>0</v>
      </c>
      <c r="O430">
        <f>SUMIF('Rodda Stats to 17-18'!$A$3:$A$465,'Combined Stats - Formula'!$A430,'Rodda Stats to 17-18'!O$3:O$465)</f>
        <v>0</v>
      </c>
      <c r="P430">
        <f t="shared" si="29"/>
        <v>31.14</v>
      </c>
      <c r="Q430">
        <f t="shared" si="27"/>
        <v>32.14</v>
      </c>
      <c r="R430">
        <f t="shared" si="28"/>
        <v>5.81</v>
      </c>
      <c r="S430" s="23">
        <f>SUMIF('Rodda Stats to 17-18'!$A$3:$A$465,'Combined Stats - Formula'!$A430,'Rodda Stats to 17-18'!S$3:S$465)</f>
        <v>1</v>
      </c>
      <c r="T430">
        <f>SUMIF('Rodda Stats to 17-18'!$A$3:$A$465,'Combined Stats - Formula'!$A430,'Rodda Stats to 17-18'!T$3:T$465)</f>
        <v>1</v>
      </c>
      <c r="U430">
        <f>SUMIF('Rodda Stats to 17-18'!$A$3:$A$465,'Combined Stats - Formula'!$A430,'Rodda Stats to 17-18'!U$3:U$465)</f>
        <v>0</v>
      </c>
      <c r="V430">
        <f>SUMIF('Rodda Stats to 17-18'!$A$3:$A$465,'Combined Stats - Formula'!$A430,'Rodda Stats to 17-18'!V$3:V$465)</f>
        <v>0</v>
      </c>
    </row>
    <row r="431" spans="1:22" x14ac:dyDescent="0.25">
      <c r="A431" s="19" t="s">
        <v>476</v>
      </c>
      <c r="B431">
        <f>SUMIF('Rodda Stats to 17-18'!$A$3:$A$465,'Combined Stats - Formula'!$A431,'Rodda Stats to 17-18'!B$3:B$465)</f>
        <v>2</v>
      </c>
      <c r="C431">
        <f>SUMIF('Rodda Stats to 17-18'!$A$3:$A$465,'Combined Stats - Formula'!$A431,'Rodda Stats to 17-18'!C$3:C$465)</f>
        <v>18</v>
      </c>
      <c r="D431">
        <f>SUMIF('Rodda Stats to 17-18'!$A$3:$A$465,'Combined Stats - Formula'!$A431,'Rodda Stats to 17-18'!D$3:D$465)</f>
        <v>17</v>
      </c>
      <c r="E431">
        <f>SUMIF('Rodda Stats to 17-18'!$A$3:$A$465,'Combined Stats - Formula'!$A431,'Rodda Stats to 17-18'!E$3:E$465)</f>
        <v>412</v>
      </c>
      <c r="F431">
        <f>SUMIF('Rodda Stats to 17-18'!$A$3:$A$465,'Combined Stats - Formula'!$A431,'Rodda Stats to 17-18'!F$3:F$465)</f>
        <v>2</v>
      </c>
      <c r="G431">
        <f>SUMIF('Rodda Stats to 17-18'!$A$3:$A$465,'Combined Stats - Formula'!$A431,'Rodda Stats to 17-18'!G$3:G$465)</f>
        <v>2</v>
      </c>
      <c r="H431">
        <f>SUMIF('Rodda Stats to 17-18'!$A$3:$A$465,'Combined Stats - Formula'!$A431,'Rodda Stats to 17-18'!H$3:H$465)</f>
        <v>1</v>
      </c>
      <c r="I431" s="23">
        <f>SUMIF('Rodda Stats to 17-18'!$A$3:$A$465,'Combined Stats - Formula'!$A431,'Rodda Stats to 17-18'!I$3:I$465)</f>
        <v>117</v>
      </c>
      <c r="J431">
        <f t="shared" si="26"/>
        <v>27.47</v>
      </c>
      <c r="K431">
        <f>SUMIF('Rodda Stats to 17-18'!$A$3:$A$465,'Combined Stats - Formula'!$A431,'Rodda Stats to 17-18'!K$3:K$465)</f>
        <v>239.29999999999998</v>
      </c>
      <c r="L431">
        <f>SUMIF('Rodda Stats to 17-18'!$A$3:$A$465,'Combined Stats - Formula'!$A431,'Rodda Stats to 17-18'!L$3:L$465)</f>
        <v>32</v>
      </c>
      <c r="M431">
        <f>SUMIF('Rodda Stats to 17-18'!$A$3:$A$465,'Combined Stats - Formula'!$A431,'Rodda Stats to 17-18'!M$3:M$465)</f>
        <v>707</v>
      </c>
      <c r="N431">
        <f>SUMIF('Rodda Stats to 17-18'!$A$3:$A$465,'Combined Stats - Formula'!$A431,'Rodda Stats to 17-18'!N$3:N$465)</f>
        <v>1</v>
      </c>
      <c r="O431">
        <f>SUMIF('Rodda Stats to 17-18'!$A$3:$A$465,'Combined Stats - Formula'!$A431,'Rodda Stats to 17-18'!O$3:O$465)</f>
        <v>0</v>
      </c>
      <c r="P431">
        <f t="shared" si="29"/>
        <v>22.09</v>
      </c>
      <c r="Q431">
        <f t="shared" si="27"/>
        <v>44.87</v>
      </c>
      <c r="R431">
        <f t="shared" si="28"/>
        <v>2.95</v>
      </c>
      <c r="S431" s="23">
        <f>SUMIF('Rodda Stats to 17-18'!$A$3:$A$465,'Combined Stats - Formula'!$A431,'Rodda Stats to 17-18'!S$3:S$465)</f>
        <v>2</v>
      </c>
      <c r="T431">
        <f>SUMIF('Rodda Stats to 17-18'!$A$3:$A$465,'Combined Stats - Formula'!$A431,'Rodda Stats to 17-18'!T$3:T$465)</f>
        <v>8</v>
      </c>
      <c r="U431">
        <f>SUMIF('Rodda Stats to 17-18'!$A$3:$A$465,'Combined Stats - Formula'!$A431,'Rodda Stats to 17-18'!U$3:U$465)</f>
        <v>0</v>
      </c>
      <c r="V431">
        <f>SUMIF('Rodda Stats to 17-18'!$A$3:$A$465,'Combined Stats - Formula'!$A431,'Rodda Stats to 17-18'!V$3:V$465)</f>
        <v>0</v>
      </c>
    </row>
    <row r="432" spans="1:22" x14ac:dyDescent="0.25">
      <c r="A432" s="19" t="s">
        <v>549</v>
      </c>
      <c r="B432">
        <f>SUMIF('Rodda Stats to 17-18'!$A$3:$A$465,'Combined Stats - Formula'!$A432,'Rodda Stats to 17-18'!B$3:B$465)</f>
        <v>1</v>
      </c>
      <c r="C432">
        <f>SUMIF('Rodda Stats to 17-18'!$A$3:$A$465,'Combined Stats - Formula'!$A432,'Rodda Stats to 17-18'!C$3:C$465)</f>
        <v>1</v>
      </c>
      <c r="D432">
        <f>SUMIF('Rodda Stats to 17-18'!$A$3:$A$465,'Combined Stats - Formula'!$A432,'Rodda Stats to 17-18'!D$3:D$465)</f>
        <v>1</v>
      </c>
      <c r="E432">
        <f>SUMIF('Rodda Stats to 17-18'!$A$3:$A$465,'Combined Stats - Formula'!$A432,'Rodda Stats to 17-18'!E$3:E$465)</f>
        <v>6</v>
      </c>
      <c r="F432">
        <f>SUMIF('Rodda Stats to 17-18'!$A$3:$A$465,'Combined Stats - Formula'!$A432,'Rodda Stats to 17-18'!F$3:F$465)</f>
        <v>0</v>
      </c>
      <c r="G432">
        <f>SUMIF('Rodda Stats to 17-18'!$A$3:$A$465,'Combined Stats - Formula'!$A432,'Rodda Stats to 17-18'!G$3:G$465)</f>
        <v>0</v>
      </c>
      <c r="H432">
        <f>SUMIF('Rodda Stats to 17-18'!$A$3:$A$465,'Combined Stats - Formula'!$A432,'Rodda Stats to 17-18'!H$3:H$465)</f>
        <v>0</v>
      </c>
      <c r="I432" s="23">
        <f>SUMIF('Rodda Stats to 17-18'!$A$3:$A$465,'Combined Stats - Formula'!$A432,'Rodda Stats to 17-18'!I$3:I$465)</f>
        <v>6</v>
      </c>
      <c r="J432">
        <f t="shared" si="26"/>
        <v>6</v>
      </c>
      <c r="K432">
        <f>SUMIF('Rodda Stats to 17-18'!$A$3:$A$465,'Combined Stats - Formula'!$A432,'Rodda Stats to 17-18'!K$3:K$465)</f>
        <v>7</v>
      </c>
      <c r="L432">
        <f>SUMIF('Rodda Stats to 17-18'!$A$3:$A$465,'Combined Stats - Formula'!$A432,'Rodda Stats to 17-18'!L$3:L$465)</f>
        <v>2</v>
      </c>
      <c r="M432">
        <f>SUMIF('Rodda Stats to 17-18'!$A$3:$A$465,'Combined Stats - Formula'!$A432,'Rodda Stats to 17-18'!M$3:M$465)</f>
        <v>46</v>
      </c>
      <c r="N432">
        <f>SUMIF('Rodda Stats to 17-18'!$A$3:$A$465,'Combined Stats - Formula'!$A432,'Rodda Stats to 17-18'!N$3:N$465)</f>
        <v>0</v>
      </c>
      <c r="O432">
        <f>SUMIF('Rodda Stats to 17-18'!$A$3:$A$465,'Combined Stats - Formula'!$A432,'Rodda Stats to 17-18'!O$3:O$465)</f>
        <v>0</v>
      </c>
      <c r="P432">
        <f t="shared" si="29"/>
        <v>23</v>
      </c>
      <c r="Q432">
        <f t="shared" si="27"/>
        <v>21</v>
      </c>
      <c r="R432">
        <f t="shared" si="28"/>
        <v>6.57</v>
      </c>
      <c r="S432" s="23">
        <f>SUMIF('Rodda Stats to 17-18'!$A$3:$A$465,'Combined Stats - Formula'!$A432,'Rodda Stats to 17-18'!S$3:S$465)</f>
        <v>1</v>
      </c>
      <c r="T432">
        <f>SUMIF('Rodda Stats to 17-18'!$A$3:$A$465,'Combined Stats - Formula'!$A432,'Rodda Stats to 17-18'!T$3:T$465)</f>
        <v>0</v>
      </c>
      <c r="U432">
        <f>SUMIF('Rodda Stats to 17-18'!$A$3:$A$465,'Combined Stats - Formula'!$A432,'Rodda Stats to 17-18'!U$3:U$465)</f>
        <v>0</v>
      </c>
      <c r="V432">
        <f>SUMIF('Rodda Stats to 17-18'!$A$3:$A$465,'Combined Stats - Formula'!$A432,'Rodda Stats to 17-18'!V$3:V$465)</f>
        <v>0</v>
      </c>
    </row>
    <row r="433" spans="1:22" x14ac:dyDescent="0.25">
      <c r="A433" s="19" t="s">
        <v>502</v>
      </c>
      <c r="B433">
        <f>SUMIF('Rodda Stats to 17-18'!$A$3:$A$465,'Combined Stats - Formula'!$A433,'Rodda Stats to 17-18'!B$3:B$465)</f>
        <v>4</v>
      </c>
      <c r="C433">
        <f>SUMIF('Rodda Stats to 17-18'!$A$3:$A$465,'Combined Stats - Formula'!$A433,'Rodda Stats to 17-18'!C$3:C$465)</f>
        <v>39</v>
      </c>
      <c r="D433">
        <f>SUMIF('Rodda Stats to 17-18'!$A$3:$A$465,'Combined Stats - Formula'!$A433,'Rodda Stats to 17-18'!D$3:D$465)</f>
        <v>26</v>
      </c>
      <c r="E433">
        <f>SUMIF('Rodda Stats to 17-18'!$A$3:$A$465,'Combined Stats - Formula'!$A433,'Rodda Stats to 17-18'!E$3:E$465)</f>
        <v>165</v>
      </c>
      <c r="F433">
        <f>SUMIF('Rodda Stats to 17-18'!$A$3:$A$465,'Combined Stats - Formula'!$A433,'Rodda Stats to 17-18'!F$3:F$465)</f>
        <v>12</v>
      </c>
      <c r="G433">
        <f>SUMIF('Rodda Stats to 17-18'!$A$3:$A$465,'Combined Stats - Formula'!$A433,'Rodda Stats to 17-18'!G$3:G$465)</f>
        <v>0</v>
      </c>
      <c r="H433">
        <f>SUMIF('Rodda Stats to 17-18'!$A$3:$A$465,'Combined Stats - Formula'!$A433,'Rodda Stats to 17-18'!H$3:H$465)</f>
        <v>0</v>
      </c>
      <c r="I433" s="23">
        <f>SUMIF('Rodda Stats to 17-18'!$A$3:$A$465,'Combined Stats - Formula'!$A433,'Rodda Stats to 17-18'!I$3:I$465)</f>
        <v>30</v>
      </c>
      <c r="J433">
        <f t="shared" si="26"/>
        <v>11.79</v>
      </c>
      <c r="K433">
        <f>SUMIF('Rodda Stats to 17-18'!$A$3:$A$465,'Combined Stats - Formula'!$A433,'Rodda Stats to 17-18'!K$3:K$465)</f>
        <v>336.3</v>
      </c>
      <c r="L433">
        <f>SUMIF('Rodda Stats to 17-18'!$A$3:$A$465,'Combined Stats - Formula'!$A433,'Rodda Stats to 17-18'!L$3:L$465)</f>
        <v>58</v>
      </c>
      <c r="M433">
        <f>SUMIF('Rodda Stats to 17-18'!$A$3:$A$465,'Combined Stats - Formula'!$A433,'Rodda Stats to 17-18'!M$3:M$465)</f>
        <v>1377</v>
      </c>
      <c r="N433">
        <f>SUMIF('Rodda Stats to 17-18'!$A$3:$A$465,'Combined Stats - Formula'!$A433,'Rodda Stats to 17-18'!N$3:N$465)</f>
        <v>1</v>
      </c>
      <c r="O433">
        <f>SUMIF('Rodda Stats to 17-18'!$A$3:$A$465,'Combined Stats - Formula'!$A433,'Rodda Stats to 17-18'!O$3:O$465)</f>
        <v>0</v>
      </c>
      <c r="P433">
        <f t="shared" si="29"/>
        <v>23.74</v>
      </c>
      <c r="Q433">
        <f t="shared" si="27"/>
        <v>34.79</v>
      </c>
      <c r="R433">
        <f t="shared" si="28"/>
        <v>4.09</v>
      </c>
      <c r="S433" s="23">
        <f>SUMIF('Rodda Stats to 17-18'!$A$3:$A$465,'Combined Stats - Formula'!$A433,'Rodda Stats to 17-18'!S$3:S$465)</f>
        <v>4</v>
      </c>
      <c r="T433">
        <f>SUMIF('Rodda Stats to 17-18'!$A$3:$A$465,'Combined Stats - Formula'!$A433,'Rodda Stats to 17-18'!T$3:T$465)</f>
        <v>8</v>
      </c>
      <c r="U433">
        <f>SUMIF('Rodda Stats to 17-18'!$A$3:$A$465,'Combined Stats - Formula'!$A433,'Rodda Stats to 17-18'!U$3:U$465)</f>
        <v>0</v>
      </c>
      <c r="V433">
        <f>SUMIF('Rodda Stats to 17-18'!$A$3:$A$465,'Combined Stats - Formula'!$A433,'Rodda Stats to 17-18'!V$3:V$465)</f>
        <v>0</v>
      </c>
    </row>
    <row r="434" spans="1:22" x14ac:dyDescent="0.25">
      <c r="A434" s="19" t="s">
        <v>477</v>
      </c>
      <c r="B434">
        <f>SUMIF('Rodda Stats to 17-18'!$A$3:$A$465,'Combined Stats - Formula'!$A434,'Rodda Stats to 17-18'!B$3:B$465)</f>
        <v>2</v>
      </c>
      <c r="C434">
        <f>SUMIF('Rodda Stats to 17-18'!$A$3:$A$465,'Combined Stats - Formula'!$A434,'Rodda Stats to 17-18'!C$3:C$465)</f>
        <v>26</v>
      </c>
      <c r="D434">
        <f>SUMIF('Rodda Stats to 17-18'!$A$3:$A$465,'Combined Stats - Formula'!$A434,'Rodda Stats to 17-18'!D$3:D$465)</f>
        <v>25</v>
      </c>
      <c r="E434">
        <f>SUMIF('Rodda Stats to 17-18'!$A$3:$A$465,'Combined Stats - Formula'!$A434,'Rodda Stats to 17-18'!E$3:E$465)</f>
        <v>914</v>
      </c>
      <c r="F434">
        <f>SUMIF('Rodda Stats to 17-18'!$A$3:$A$465,'Combined Stats - Formula'!$A434,'Rodda Stats to 17-18'!F$3:F$465)</f>
        <v>2</v>
      </c>
      <c r="G434">
        <f>SUMIF('Rodda Stats to 17-18'!$A$3:$A$465,'Combined Stats - Formula'!$A434,'Rodda Stats to 17-18'!G$3:G$465)</f>
        <v>4</v>
      </c>
      <c r="H434">
        <f>SUMIF('Rodda Stats to 17-18'!$A$3:$A$465,'Combined Stats - Formula'!$A434,'Rodda Stats to 17-18'!H$3:H$465)</f>
        <v>2</v>
      </c>
      <c r="I434" s="23">
        <f>SUMIF('Rodda Stats to 17-18'!$A$3:$A$465,'Combined Stats - Formula'!$A434,'Rodda Stats to 17-18'!I$3:I$465)</f>
        <v>109.1</v>
      </c>
      <c r="J434">
        <f t="shared" si="26"/>
        <v>39.74</v>
      </c>
      <c r="K434">
        <f>SUMIF('Rodda Stats to 17-18'!$A$3:$A$465,'Combined Stats - Formula'!$A434,'Rodda Stats to 17-18'!K$3:K$465)</f>
        <v>87.6</v>
      </c>
      <c r="L434">
        <f>SUMIF('Rodda Stats to 17-18'!$A$3:$A$465,'Combined Stats - Formula'!$A434,'Rodda Stats to 17-18'!L$3:L$465)</f>
        <v>10</v>
      </c>
      <c r="M434">
        <f>SUMIF('Rodda Stats to 17-18'!$A$3:$A$465,'Combined Stats - Formula'!$A434,'Rodda Stats to 17-18'!M$3:M$465)</f>
        <v>238</v>
      </c>
      <c r="N434">
        <f>SUMIF('Rodda Stats to 17-18'!$A$3:$A$465,'Combined Stats - Formula'!$A434,'Rodda Stats to 17-18'!N$3:N$465)</f>
        <v>0</v>
      </c>
      <c r="O434">
        <f>SUMIF('Rodda Stats to 17-18'!$A$3:$A$465,'Combined Stats - Formula'!$A434,'Rodda Stats to 17-18'!O$3:O$465)</f>
        <v>0</v>
      </c>
      <c r="P434">
        <f t="shared" si="29"/>
        <v>23.8</v>
      </c>
      <c r="Q434">
        <f t="shared" si="27"/>
        <v>52.56</v>
      </c>
      <c r="R434">
        <f t="shared" si="28"/>
        <v>2.72</v>
      </c>
      <c r="S434" s="23">
        <f>SUMIF('Rodda Stats to 17-18'!$A$3:$A$465,'Combined Stats - Formula'!$A434,'Rodda Stats to 17-18'!S$3:S$465)</f>
        <v>2</v>
      </c>
      <c r="T434">
        <f>SUMIF('Rodda Stats to 17-18'!$A$3:$A$465,'Combined Stats - Formula'!$A434,'Rodda Stats to 17-18'!T$3:T$465)</f>
        <v>8</v>
      </c>
      <c r="U434">
        <f>SUMIF('Rodda Stats to 17-18'!$A$3:$A$465,'Combined Stats - Formula'!$A434,'Rodda Stats to 17-18'!U$3:U$465)</f>
        <v>0</v>
      </c>
      <c r="V434">
        <f>SUMIF('Rodda Stats to 17-18'!$A$3:$A$465,'Combined Stats - Formula'!$A434,'Rodda Stats to 17-18'!V$3:V$465)</f>
        <v>0</v>
      </c>
    </row>
    <row r="435" spans="1:22" x14ac:dyDescent="0.25">
      <c r="A435" s="19" t="s">
        <v>513</v>
      </c>
      <c r="B435">
        <f>SUMIF('Rodda Stats to 17-18'!$A$3:$A$465,'Combined Stats - Formula'!$A435,'Rodda Stats to 17-18'!B$3:B$465)</f>
        <v>2</v>
      </c>
      <c r="C435">
        <f>SUMIF('Rodda Stats to 17-18'!$A$3:$A$465,'Combined Stats - Formula'!$A435,'Rodda Stats to 17-18'!C$3:C$465)</f>
        <v>9</v>
      </c>
      <c r="D435">
        <f>SUMIF('Rodda Stats to 17-18'!$A$3:$A$465,'Combined Stats - Formula'!$A435,'Rodda Stats to 17-18'!D$3:D$465)</f>
        <v>8</v>
      </c>
      <c r="E435">
        <f>SUMIF('Rodda Stats to 17-18'!$A$3:$A$465,'Combined Stats - Formula'!$A435,'Rodda Stats to 17-18'!E$3:E$465)</f>
        <v>91</v>
      </c>
      <c r="F435">
        <f>SUMIF('Rodda Stats to 17-18'!$A$3:$A$465,'Combined Stats - Formula'!$A435,'Rodda Stats to 17-18'!F$3:F$465)</f>
        <v>2</v>
      </c>
      <c r="G435">
        <f>SUMIF('Rodda Stats to 17-18'!$A$3:$A$465,'Combined Stats - Formula'!$A435,'Rodda Stats to 17-18'!G$3:G$465)</f>
        <v>0</v>
      </c>
      <c r="H435">
        <f>SUMIF('Rodda Stats to 17-18'!$A$3:$A$465,'Combined Stats - Formula'!$A435,'Rodda Stats to 17-18'!H$3:H$465)</f>
        <v>0</v>
      </c>
      <c r="I435" s="23">
        <f>SUMIF('Rodda Stats to 17-18'!$A$3:$A$465,'Combined Stats - Formula'!$A435,'Rodda Stats to 17-18'!I$3:I$465)</f>
        <v>27</v>
      </c>
      <c r="J435">
        <f t="shared" si="26"/>
        <v>15.17</v>
      </c>
      <c r="K435">
        <f>SUMIF('Rodda Stats to 17-18'!$A$3:$A$465,'Combined Stats - Formula'!$A435,'Rodda Stats to 17-18'!K$3:K$465)</f>
        <v>78.5</v>
      </c>
      <c r="L435">
        <f>SUMIF('Rodda Stats to 17-18'!$A$3:$A$465,'Combined Stats - Formula'!$A435,'Rodda Stats to 17-18'!L$3:L$465)</f>
        <v>15</v>
      </c>
      <c r="M435">
        <f>SUMIF('Rodda Stats to 17-18'!$A$3:$A$465,'Combined Stats - Formula'!$A435,'Rodda Stats to 17-18'!M$3:M$465)</f>
        <v>281</v>
      </c>
      <c r="N435">
        <f>SUMIF('Rodda Stats to 17-18'!$A$3:$A$465,'Combined Stats - Formula'!$A435,'Rodda Stats to 17-18'!N$3:N$465)</f>
        <v>0</v>
      </c>
      <c r="O435">
        <f>SUMIF('Rodda Stats to 17-18'!$A$3:$A$465,'Combined Stats - Formula'!$A435,'Rodda Stats to 17-18'!O$3:O$465)</f>
        <v>0</v>
      </c>
      <c r="P435">
        <f t="shared" si="29"/>
        <v>18.73</v>
      </c>
      <c r="Q435">
        <f t="shared" si="27"/>
        <v>31.4</v>
      </c>
      <c r="R435">
        <f t="shared" si="28"/>
        <v>3.58</v>
      </c>
      <c r="S435" s="23">
        <f>SUMIF('Rodda Stats to 17-18'!$A$3:$A$465,'Combined Stats - Formula'!$A435,'Rodda Stats to 17-18'!S$3:S$465)</f>
        <v>2</v>
      </c>
      <c r="T435">
        <f>SUMIF('Rodda Stats to 17-18'!$A$3:$A$465,'Combined Stats - Formula'!$A435,'Rodda Stats to 17-18'!T$3:T$465)</f>
        <v>5</v>
      </c>
      <c r="U435">
        <f>SUMIF('Rodda Stats to 17-18'!$A$3:$A$465,'Combined Stats - Formula'!$A435,'Rodda Stats to 17-18'!U$3:U$465)</f>
        <v>0</v>
      </c>
      <c r="V435">
        <f>SUMIF('Rodda Stats to 17-18'!$A$3:$A$465,'Combined Stats - Formula'!$A435,'Rodda Stats to 17-18'!V$3:V$465)</f>
        <v>0</v>
      </c>
    </row>
    <row r="436" spans="1:22" x14ac:dyDescent="0.25">
      <c r="A436" s="19" t="s">
        <v>503</v>
      </c>
      <c r="B436">
        <f>SUMIF('Rodda Stats to 17-18'!$A$3:$A$465,'Combined Stats - Formula'!$A436,'Rodda Stats to 17-18'!B$3:B$465)</f>
        <v>4</v>
      </c>
      <c r="C436">
        <f>SUMIF('Rodda Stats to 17-18'!$A$3:$A$465,'Combined Stats - Formula'!$A436,'Rodda Stats to 17-18'!C$3:C$465)</f>
        <v>19</v>
      </c>
      <c r="D436">
        <f>SUMIF('Rodda Stats to 17-18'!$A$3:$A$465,'Combined Stats - Formula'!$A436,'Rodda Stats to 17-18'!D$3:D$465)</f>
        <v>17</v>
      </c>
      <c r="E436">
        <f>SUMIF('Rodda Stats to 17-18'!$A$3:$A$465,'Combined Stats - Formula'!$A436,'Rodda Stats to 17-18'!E$3:E$465)</f>
        <v>244</v>
      </c>
      <c r="F436">
        <f>SUMIF('Rodda Stats to 17-18'!$A$3:$A$465,'Combined Stats - Formula'!$A436,'Rodda Stats to 17-18'!F$3:F$465)</f>
        <v>2</v>
      </c>
      <c r="G436">
        <f>SUMIF('Rodda Stats to 17-18'!$A$3:$A$465,'Combined Stats - Formula'!$A436,'Rodda Stats to 17-18'!G$3:G$465)</f>
        <v>0</v>
      </c>
      <c r="H436">
        <f>SUMIF('Rodda Stats to 17-18'!$A$3:$A$465,'Combined Stats - Formula'!$A436,'Rodda Stats to 17-18'!H$3:H$465)</f>
        <v>0</v>
      </c>
      <c r="I436" s="23">
        <f>SUMIF('Rodda Stats to 17-18'!$A$3:$A$465,'Combined Stats - Formula'!$A436,'Rodda Stats to 17-18'!I$3:I$465)</f>
        <v>49</v>
      </c>
      <c r="J436">
        <f t="shared" si="26"/>
        <v>16.27</v>
      </c>
      <c r="K436">
        <f>SUMIF('Rodda Stats to 17-18'!$A$3:$A$465,'Combined Stats - Formula'!$A436,'Rodda Stats to 17-18'!K$3:K$465)</f>
        <v>3</v>
      </c>
      <c r="L436">
        <f>SUMIF('Rodda Stats to 17-18'!$A$3:$A$465,'Combined Stats - Formula'!$A436,'Rodda Stats to 17-18'!L$3:L$465)</f>
        <v>0</v>
      </c>
      <c r="M436">
        <f>SUMIF('Rodda Stats to 17-18'!$A$3:$A$465,'Combined Stats - Formula'!$A436,'Rodda Stats to 17-18'!M$3:M$465)</f>
        <v>9</v>
      </c>
      <c r="N436">
        <f>SUMIF('Rodda Stats to 17-18'!$A$3:$A$465,'Combined Stats - Formula'!$A436,'Rodda Stats to 17-18'!N$3:N$465)</f>
        <v>0</v>
      </c>
      <c r="O436">
        <f>SUMIF('Rodda Stats to 17-18'!$A$3:$A$465,'Combined Stats - Formula'!$A436,'Rodda Stats to 17-18'!O$3:O$465)</f>
        <v>0</v>
      </c>
      <c r="P436" t="str">
        <f t="shared" si="29"/>
        <v/>
      </c>
      <c r="Q436">
        <f t="shared" si="27"/>
        <v>0</v>
      </c>
      <c r="R436">
        <f t="shared" si="28"/>
        <v>3</v>
      </c>
      <c r="S436" s="23">
        <f>SUMIF('Rodda Stats to 17-18'!$A$3:$A$465,'Combined Stats - Formula'!$A436,'Rodda Stats to 17-18'!S$3:S$465)</f>
        <v>3</v>
      </c>
      <c r="T436">
        <f>SUMIF('Rodda Stats to 17-18'!$A$3:$A$465,'Combined Stats - Formula'!$A436,'Rodda Stats to 17-18'!T$3:T$465)</f>
        <v>6</v>
      </c>
      <c r="U436">
        <f>SUMIF('Rodda Stats to 17-18'!$A$3:$A$465,'Combined Stats - Formula'!$A436,'Rodda Stats to 17-18'!U$3:U$465)</f>
        <v>0</v>
      </c>
      <c r="V436">
        <f>SUMIF('Rodda Stats to 17-18'!$A$3:$A$465,'Combined Stats - Formula'!$A436,'Rodda Stats to 17-18'!V$3:V$465)</f>
        <v>0</v>
      </c>
    </row>
    <row r="437" spans="1:22" x14ac:dyDescent="0.25">
      <c r="A437" s="19" t="s">
        <v>551</v>
      </c>
      <c r="B437">
        <f>SUMIF('Rodda Stats to 17-18'!$A$3:$A$465,'Combined Stats - Formula'!$A437,'Rodda Stats to 17-18'!B$3:B$465)</f>
        <v>5</v>
      </c>
      <c r="C437">
        <f>SUMIF('Rodda Stats to 17-18'!$A$3:$A$465,'Combined Stats - Formula'!$A437,'Rodda Stats to 17-18'!C$3:C$465)</f>
        <v>55</v>
      </c>
      <c r="D437">
        <f>SUMIF('Rodda Stats to 17-18'!$A$3:$A$465,'Combined Stats - Formula'!$A437,'Rodda Stats to 17-18'!D$3:D$465)</f>
        <v>54</v>
      </c>
      <c r="E437">
        <f>SUMIF('Rodda Stats to 17-18'!$A$3:$A$465,'Combined Stats - Formula'!$A437,'Rodda Stats to 17-18'!E$3:E$465)</f>
        <v>859</v>
      </c>
      <c r="F437">
        <f>SUMIF('Rodda Stats to 17-18'!$A$3:$A$465,'Combined Stats - Formula'!$A437,'Rodda Stats to 17-18'!F$3:F$465)</f>
        <v>3</v>
      </c>
      <c r="G437">
        <f>SUMIF('Rodda Stats to 17-18'!$A$3:$A$465,'Combined Stats - Formula'!$A437,'Rodda Stats to 17-18'!G$3:G$465)</f>
        <v>3</v>
      </c>
      <c r="H437">
        <f>SUMIF('Rodda Stats to 17-18'!$A$3:$A$465,'Combined Stats - Formula'!$A437,'Rodda Stats to 17-18'!H$3:H$465)</f>
        <v>0</v>
      </c>
      <c r="I437" s="23">
        <f>SUMIF('Rodda Stats to 17-18'!$A$3:$A$465,'Combined Stats - Formula'!$A437,'Rodda Stats to 17-18'!I$3:I$465)</f>
        <v>71</v>
      </c>
      <c r="J437">
        <f t="shared" si="26"/>
        <v>16.84</v>
      </c>
      <c r="K437">
        <f>SUMIF('Rodda Stats to 17-18'!$A$3:$A$465,'Combined Stats - Formula'!$A437,'Rodda Stats to 17-18'!K$3:K$465)</f>
        <v>1</v>
      </c>
      <c r="L437">
        <f>SUMIF('Rodda Stats to 17-18'!$A$3:$A$465,'Combined Stats - Formula'!$A437,'Rodda Stats to 17-18'!L$3:L$465)</f>
        <v>0</v>
      </c>
      <c r="M437">
        <f>SUMIF('Rodda Stats to 17-18'!$A$3:$A$465,'Combined Stats - Formula'!$A437,'Rodda Stats to 17-18'!M$3:M$465)</f>
        <v>3</v>
      </c>
      <c r="N437">
        <f>SUMIF('Rodda Stats to 17-18'!$A$3:$A$465,'Combined Stats - Formula'!$A437,'Rodda Stats to 17-18'!N$3:N$465)</f>
        <v>0</v>
      </c>
      <c r="O437">
        <f>SUMIF('Rodda Stats to 17-18'!$A$3:$A$465,'Combined Stats - Formula'!$A437,'Rodda Stats to 17-18'!O$3:O$465)</f>
        <v>0</v>
      </c>
      <c r="P437" t="str">
        <f t="shared" si="29"/>
        <v/>
      </c>
      <c r="Q437">
        <f t="shared" si="27"/>
        <v>0</v>
      </c>
      <c r="R437">
        <f t="shared" si="28"/>
        <v>3</v>
      </c>
      <c r="S437" s="23">
        <f>SUMIF('Rodda Stats to 17-18'!$A$3:$A$465,'Combined Stats - Formula'!$A437,'Rodda Stats to 17-18'!S$3:S$465)</f>
        <v>5</v>
      </c>
      <c r="T437">
        <f>SUMIF('Rodda Stats to 17-18'!$A$3:$A$465,'Combined Stats - Formula'!$A437,'Rodda Stats to 17-18'!T$3:T$465)</f>
        <v>19</v>
      </c>
      <c r="U437">
        <f>SUMIF('Rodda Stats to 17-18'!$A$3:$A$465,'Combined Stats - Formula'!$A437,'Rodda Stats to 17-18'!U$3:U$465)</f>
        <v>2</v>
      </c>
      <c r="V437">
        <f>SUMIF('Rodda Stats to 17-18'!$A$3:$A$465,'Combined Stats - Formula'!$A437,'Rodda Stats to 17-18'!V$3:V$465)</f>
        <v>0</v>
      </c>
    </row>
    <row r="438" spans="1:22" x14ac:dyDescent="0.25">
      <c r="A438" s="19" t="s">
        <v>552</v>
      </c>
      <c r="B438">
        <f>SUMIF('Rodda Stats to 17-18'!$A$3:$A$465,'Combined Stats - Formula'!$A438,'Rodda Stats to 17-18'!B$3:B$465)</f>
        <v>3</v>
      </c>
      <c r="C438">
        <f>SUMIF('Rodda Stats to 17-18'!$A$3:$A$465,'Combined Stats - Formula'!$A438,'Rodda Stats to 17-18'!C$3:C$465)</f>
        <v>31</v>
      </c>
      <c r="D438">
        <f>SUMIF('Rodda Stats to 17-18'!$A$3:$A$465,'Combined Stats - Formula'!$A438,'Rodda Stats to 17-18'!D$3:D$465)</f>
        <v>28</v>
      </c>
      <c r="E438">
        <f>SUMIF('Rodda Stats to 17-18'!$A$3:$A$465,'Combined Stats - Formula'!$A438,'Rodda Stats to 17-18'!E$3:E$465)</f>
        <v>395</v>
      </c>
      <c r="F438">
        <f>SUMIF('Rodda Stats to 17-18'!$A$3:$A$465,'Combined Stats - Formula'!$A438,'Rodda Stats to 17-18'!F$3:F$465)</f>
        <v>0</v>
      </c>
      <c r="G438">
        <f>SUMIF('Rodda Stats to 17-18'!$A$3:$A$465,'Combined Stats - Formula'!$A438,'Rodda Stats to 17-18'!G$3:G$465)</f>
        <v>0</v>
      </c>
      <c r="H438">
        <f>SUMIF('Rodda Stats to 17-18'!$A$3:$A$465,'Combined Stats - Formula'!$A438,'Rodda Stats to 17-18'!H$3:H$465)</f>
        <v>1</v>
      </c>
      <c r="I438" s="23">
        <f>SUMIF('Rodda Stats to 17-18'!$A$3:$A$465,'Combined Stats - Formula'!$A438,'Rodda Stats to 17-18'!I$3:I$465)</f>
        <v>113</v>
      </c>
      <c r="J438">
        <f t="shared" si="26"/>
        <v>14.11</v>
      </c>
      <c r="K438">
        <f>SUMIF('Rodda Stats to 17-18'!$A$3:$A$465,'Combined Stats - Formula'!$A438,'Rodda Stats to 17-18'!K$3:K$465)</f>
        <v>211.2</v>
      </c>
      <c r="L438">
        <f>SUMIF('Rodda Stats to 17-18'!$A$3:$A$465,'Combined Stats - Formula'!$A438,'Rodda Stats to 17-18'!L$3:L$465)</f>
        <v>35</v>
      </c>
      <c r="M438">
        <f>SUMIF('Rodda Stats to 17-18'!$A$3:$A$465,'Combined Stats - Formula'!$A438,'Rodda Stats to 17-18'!M$3:M$465)</f>
        <v>935</v>
      </c>
      <c r="N438">
        <f>SUMIF('Rodda Stats to 17-18'!$A$3:$A$465,'Combined Stats - Formula'!$A438,'Rodda Stats to 17-18'!N$3:N$465)</f>
        <v>0</v>
      </c>
      <c r="O438">
        <f>SUMIF('Rodda Stats to 17-18'!$A$3:$A$465,'Combined Stats - Formula'!$A438,'Rodda Stats to 17-18'!O$3:O$465)</f>
        <v>0</v>
      </c>
      <c r="P438">
        <f t="shared" si="29"/>
        <v>26.71</v>
      </c>
      <c r="Q438">
        <f t="shared" si="27"/>
        <v>36.21</v>
      </c>
      <c r="R438">
        <f t="shared" si="28"/>
        <v>4.43</v>
      </c>
      <c r="S438" s="23">
        <f>SUMIF('Rodda Stats to 17-18'!$A$3:$A$465,'Combined Stats - Formula'!$A438,'Rodda Stats to 17-18'!S$3:S$465)</f>
        <v>3</v>
      </c>
      <c r="T438">
        <f>SUMIF('Rodda Stats to 17-18'!$A$3:$A$465,'Combined Stats - Formula'!$A438,'Rodda Stats to 17-18'!T$3:T$465)</f>
        <v>5</v>
      </c>
      <c r="U438">
        <f>SUMIF('Rodda Stats to 17-18'!$A$3:$A$465,'Combined Stats - Formula'!$A438,'Rodda Stats to 17-18'!U$3:U$465)</f>
        <v>0</v>
      </c>
      <c r="V438">
        <f>SUMIF('Rodda Stats to 17-18'!$A$3:$A$465,'Combined Stats - Formula'!$A438,'Rodda Stats to 17-18'!V$3:V$465)</f>
        <v>0</v>
      </c>
    </row>
    <row r="439" spans="1:22" x14ac:dyDescent="0.25">
      <c r="A439" s="19" t="s">
        <v>488</v>
      </c>
      <c r="B439">
        <f>SUMIF('Rodda Stats to 17-18'!$A$3:$A$465,'Combined Stats - Formula'!$A439,'Rodda Stats to 17-18'!B$3:B$465)</f>
        <v>5</v>
      </c>
      <c r="C439">
        <f>SUMIF('Rodda Stats to 17-18'!$A$3:$A$465,'Combined Stats - Formula'!$A439,'Rodda Stats to 17-18'!C$3:C$465)</f>
        <v>73</v>
      </c>
      <c r="D439">
        <f>SUMIF('Rodda Stats to 17-18'!$A$3:$A$465,'Combined Stats - Formula'!$A439,'Rodda Stats to 17-18'!D$3:D$465)</f>
        <v>71</v>
      </c>
      <c r="E439">
        <f>SUMIF('Rodda Stats to 17-18'!$A$3:$A$465,'Combined Stats - Formula'!$A439,'Rodda Stats to 17-18'!E$3:E$465)</f>
        <v>2222</v>
      </c>
      <c r="F439">
        <f>SUMIF('Rodda Stats to 17-18'!$A$3:$A$465,'Combined Stats - Formula'!$A439,'Rodda Stats to 17-18'!F$3:F$465)</f>
        <v>2</v>
      </c>
      <c r="G439">
        <f>SUMIF('Rodda Stats to 17-18'!$A$3:$A$465,'Combined Stats - Formula'!$A439,'Rodda Stats to 17-18'!G$3:G$465)</f>
        <v>11</v>
      </c>
      <c r="H439">
        <f>SUMIF('Rodda Stats to 17-18'!$A$3:$A$465,'Combined Stats - Formula'!$A439,'Rodda Stats to 17-18'!H$3:H$465)</f>
        <v>4</v>
      </c>
      <c r="I439" s="23">
        <f>SUMIF('Rodda Stats to 17-18'!$A$3:$A$465,'Combined Stats - Formula'!$A439,'Rodda Stats to 17-18'!I$3:I$465)</f>
        <v>115</v>
      </c>
      <c r="J439">
        <f t="shared" si="26"/>
        <v>32.200000000000003</v>
      </c>
      <c r="K439">
        <f>SUMIF('Rodda Stats to 17-18'!$A$3:$A$465,'Combined Stats - Formula'!$A439,'Rodda Stats to 17-18'!K$3:K$465)</f>
        <v>28</v>
      </c>
      <c r="L439">
        <f>SUMIF('Rodda Stats to 17-18'!$A$3:$A$465,'Combined Stats - Formula'!$A439,'Rodda Stats to 17-18'!L$3:L$465)</f>
        <v>6</v>
      </c>
      <c r="M439">
        <f>SUMIF('Rodda Stats to 17-18'!$A$3:$A$465,'Combined Stats - Formula'!$A439,'Rodda Stats to 17-18'!M$3:M$465)</f>
        <v>131</v>
      </c>
      <c r="N439">
        <f>SUMIF('Rodda Stats to 17-18'!$A$3:$A$465,'Combined Stats - Formula'!$A439,'Rodda Stats to 17-18'!N$3:N$465)</f>
        <v>0</v>
      </c>
      <c r="O439">
        <f>SUMIF('Rodda Stats to 17-18'!$A$3:$A$465,'Combined Stats - Formula'!$A439,'Rodda Stats to 17-18'!O$3:O$465)</f>
        <v>0</v>
      </c>
      <c r="P439">
        <f t="shared" si="29"/>
        <v>21.83</v>
      </c>
      <c r="Q439">
        <f t="shared" si="27"/>
        <v>28</v>
      </c>
      <c r="R439">
        <f t="shared" si="28"/>
        <v>4.68</v>
      </c>
      <c r="S439" s="23">
        <f>SUMIF('Rodda Stats to 17-18'!$A$3:$A$465,'Combined Stats - Formula'!$A439,'Rodda Stats to 17-18'!S$3:S$465)</f>
        <v>3</v>
      </c>
      <c r="T439">
        <f>SUMIF('Rodda Stats to 17-18'!$A$3:$A$465,'Combined Stats - Formula'!$A439,'Rodda Stats to 17-18'!T$3:T$465)</f>
        <v>28</v>
      </c>
      <c r="U439">
        <f>SUMIF('Rodda Stats to 17-18'!$A$3:$A$465,'Combined Stats - Formula'!$A439,'Rodda Stats to 17-18'!U$3:U$465)</f>
        <v>0</v>
      </c>
      <c r="V439">
        <f>SUMIF('Rodda Stats to 17-18'!$A$3:$A$465,'Combined Stats - Formula'!$A439,'Rodda Stats to 17-18'!V$3:V$465)</f>
        <v>0</v>
      </c>
    </row>
    <row r="440" spans="1:22" x14ac:dyDescent="0.25">
      <c r="A440" s="19" t="s">
        <v>505</v>
      </c>
      <c r="B440">
        <f>SUMIF('Rodda Stats to 17-18'!$A$3:$A$465,'Combined Stats - Formula'!$A440,'Rodda Stats to 17-18'!B$3:B$465)</f>
        <v>3</v>
      </c>
      <c r="C440">
        <f>SUMIF('Rodda Stats to 17-18'!$A$3:$A$465,'Combined Stats - Formula'!$A440,'Rodda Stats to 17-18'!C$3:C$465)</f>
        <v>14</v>
      </c>
      <c r="D440">
        <f>SUMIF('Rodda Stats to 17-18'!$A$3:$A$465,'Combined Stats - Formula'!$A440,'Rodda Stats to 17-18'!D$3:D$465)</f>
        <v>10</v>
      </c>
      <c r="E440">
        <f>SUMIF('Rodda Stats to 17-18'!$A$3:$A$465,'Combined Stats - Formula'!$A440,'Rodda Stats to 17-18'!E$3:E$465)</f>
        <v>9</v>
      </c>
      <c r="F440">
        <f>SUMIF('Rodda Stats to 17-18'!$A$3:$A$465,'Combined Stats - Formula'!$A440,'Rodda Stats to 17-18'!F$3:F$465)</f>
        <v>7</v>
      </c>
      <c r="G440">
        <f>SUMIF('Rodda Stats to 17-18'!$A$3:$A$465,'Combined Stats - Formula'!$A440,'Rodda Stats to 17-18'!G$3:G$465)</f>
        <v>0</v>
      </c>
      <c r="H440">
        <f>SUMIF('Rodda Stats to 17-18'!$A$3:$A$465,'Combined Stats - Formula'!$A440,'Rodda Stats to 17-18'!H$3:H$465)</f>
        <v>0</v>
      </c>
      <c r="I440" s="23">
        <f>SUMIF('Rodda Stats to 17-18'!$A$3:$A$465,'Combined Stats - Formula'!$A440,'Rodda Stats to 17-18'!I$3:I$465)</f>
        <v>4</v>
      </c>
      <c r="J440">
        <f t="shared" si="26"/>
        <v>3</v>
      </c>
      <c r="K440">
        <f>SUMIF('Rodda Stats to 17-18'!$A$3:$A$465,'Combined Stats - Formula'!$A440,'Rodda Stats to 17-18'!K$3:K$465)</f>
        <v>94.1</v>
      </c>
      <c r="L440">
        <f>SUMIF('Rodda Stats to 17-18'!$A$3:$A$465,'Combined Stats - Formula'!$A440,'Rodda Stats to 17-18'!L$3:L$465)</f>
        <v>11</v>
      </c>
      <c r="M440">
        <f>SUMIF('Rodda Stats to 17-18'!$A$3:$A$465,'Combined Stats - Formula'!$A440,'Rodda Stats to 17-18'!M$3:M$465)</f>
        <v>404</v>
      </c>
      <c r="N440">
        <f>SUMIF('Rodda Stats to 17-18'!$A$3:$A$465,'Combined Stats - Formula'!$A440,'Rodda Stats to 17-18'!N$3:N$465)</f>
        <v>0</v>
      </c>
      <c r="O440">
        <f>SUMIF('Rodda Stats to 17-18'!$A$3:$A$465,'Combined Stats - Formula'!$A440,'Rodda Stats to 17-18'!O$3:O$465)</f>
        <v>0</v>
      </c>
      <c r="P440">
        <f t="shared" si="29"/>
        <v>36.729999999999997</v>
      </c>
      <c r="Q440">
        <f t="shared" si="27"/>
        <v>51.33</v>
      </c>
      <c r="R440">
        <f t="shared" si="28"/>
        <v>4.29</v>
      </c>
      <c r="S440" s="23">
        <f>SUMIF('Rodda Stats to 17-18'!$A$3:$A$465,'Combined Stats - Formula'!$A440,'Rodda Stats to 17-18'!S$3:S$465)</f>
        <v>3</v>
      </c>
      <c r="T440">
        <f>SUMIF('Rodda Stats to 17-18'!$A$3:$A$465,'Combined Stats - Formula'!$A440,'Rodda Stats to 17-18'!T$3:T$465)</f>
        <v>3</v>
      </c>
      <c r="U440">
        <f>SUMIF('Rodda Stats to 17-18'!$A$3:$A$465,'Combined Stats - Formula'!$A440,'Rodda Stats to 17-18'!U$3:U$465)</f>
        <v>0</v>
      </c>
      <c r="V440">
        <f>SUMIF('Rodda Stats to 17-18'!$A$3:$A$465,'Combined Stats - Formula'!$A440,'Rodda Stats to 17-18'!V$3:V$465)</f>
        <v>0</v>
      </c>
    </row>
    <row r="441" spans="1:22" x14ac:dyDescent="0.25">
      <c r="A441" s="19" t="s">
        <v>510</v>
      </c>
      <c r="B441">
        <f>SUMIF('Rodda Stats to 17-18'!$A$3:$A$465,'Combined Stats - Formula'!$A441,'Rodda Stats to 17-18'!B$3:B$465)</f>
        <v>1</v>
      </c>
      <c r="C441">
        <f>SUMIF('Rodda Stats to 17-18'!$A$3:$A$465,'Combined Stats - Formula'!$A441,'Rodda Stats to 17-18'!C$3:C$465)</f>
        <v>3</v>
      </c>
      <c r="D441">
        <f>SUMIF('Rodda Stats to 17-18'!$A$3:$A$465,'Combined Stats - Formula'!$A441,'Rodda Stats to 17-18'!D$3:D$465)</f>
        <v>3</v>
      </c>
      <c r="E441">
        <f>SUMIF('Rodda Stats to 17-18'!$A$3:$A$465,'Combined Stats - Formula'!$A441,'Rodda Stats to 17-18'!E$3:E$465)</f>
        <v>4</v>
      </c>
      <c r="F441">
        <f>SUMIF('Rodda Stats to 17-18'!$A$3:$A$465,'Combined Stats - Formula'!$A441,'Rodda Stats to 17-18'!F$3:F$465)</f>
        <v>1</v>
      </c>
      <c r="G441">
        <f>SUMIF('Rodda Stats to 17-18'!$A$3:$A$465,'Combined Stats - Formula'!$A441,'Rodda Stats to 17-18'!G$3:G$465)</f>
        <v>0</v>
      </c>
      <c r="H441">
        <f>SUMIF('Rodda Stats to 17-18'!$A$3:$A$465,'Combined Stats - Formula'!$A441,'Rodda Stats to 17-18'!H$3:H$465)</f>
        <v>0</v>
      </c>
      <c r="I441" s="23">
        <f>SUMIF('Rodda Stats to 17-18'!$A$3:$A$465,'Combined Stats - Formula'!$A441,'Rodda Stats to 17-18'!I$3:I$465)</f>
        <v>3</v>
      </c>
      <c r="J441">
        <f t="shared" si="26"/>
        <v>2</v>
      </c>
      <c r="K441">
        <f>SUMIF('Rodda Stats to 17-18'!$A$3:$A$465,'Combined Stats - Formula'!$A441,'Rodda Stats to 17-18'!K$3:K$465)</f>
        <v>3</v>
      </c>
      <c r="L441">
        <f>SUMIF('Rodda Stats to 17-18'!$A$3:$A$465,'Combined Stats - Formula'!$A441,'Rodda Stats to 17-18'!L$3:L$465)</f>
        <v>1</v>
      </c>
      <c r="M441">
        <f>SUMIF('Rodda Stats to 17-18'!$A$3:$A$465,'Combined Stats - Formula'!$A441,'Rodda Stats to 17-18'!M$3:M$465)</f>
        <v>5</v>
      </c>
      <c r="N441">
        <f>SUMIF('Rodda Stats to 17-18'!$A$3:$A$465,'Combined Stats - Formula'!$A441,'Rodda Stats to 17-18'!N$3:N$465)</f>
        <v>0</v>
      </c>
      <c r="O441">
        <f>SUMIF('Rodda Stats to 17-18'!$A$3:$A$465,'Combined Stats - Formula'!$A441,'Rodda Stats to 17-18'!O$3:O$465)</f>
        <v>0</v>
      </c>
      <c r="P441">
        <f t="shared" si="29"/>
        <v>5</v>
      </c>
      <c r="Q441">
        <f t="shared" si="27"/>
        <v>18</v>
      </c>
      <c r="R441">
        <f t="shared" si="28"/>
        <v>1.67</v>
      </c>
      <c r="S441" s="23">
        <f>SUMIF('Rodda Stats to 17-18'!$A$3:$A$465,'Combined Stats - Formula'!$A441,'Rodda Stats to 17-18'!S$3:S$465)</f>
        <v>1</v>
      </c>
      <c r="T441">
        <f>SUMIF('Rodda Stats to 17-18'!$A$3:$A$465,'Combined Stats - Formula'!$A441,'Rodda Stats to 17-18'!T$3:T$465)</f>
        <v>0</v>
      </c>
      <c r="U441">
        <f>SUMIF('Rodda Stats to 17-18'!$A$3:$A$465,'Combined Stats - Formula'!$A441,'Rodda Stats to 17-18'!U$3:U$465)</f>
        <v>0</v>
      </c>
      <c r="V441">
        <f>SUMIF('Rodda Stats to 17-18'!$A$3:$A$465,'Combined Stats - Formula'!$A441,'Rodda Stats to 17-18'!V$3:V$465)</f>
        <v>0</v>
      </c>
    </row>
    <row r="442" spans="1:22" x14ac:dyDescent="0.25">
      <c r="A442" s="19" t="s">
        <v>553</v>
      </c>
      <c r="B442">
        <f>SUMIF('Rodda Stats to 17-18'!$A$3:$A$465,'Combined Stats - Formula'!$A442,'Rodda Stats to 17-18'!B$3:B$465)</f>
        <v>5</v>
      </c>
      <c r="C442">
        <f>SUMIF('Rodda Stats to 17-18'!$A$3:$A$465,'Combined Stats - Formula'!$A442,'Rodda Stats to 17-18'!C$3:C$465)</f>
        <v>34</v>
      </c>
      <c r="D442">
        <f>SUMIF('Rodda Stats to 17-18'!$A$3:$A$465,'Combined Stats - Formula'!$A442,'Rodda Stats to 17-18'!D$3:D$465)</f>
        <v>28</v>
      </c>
      <c r="E442">
        <f>SUMIF('Rodda Stats to 17-18'!$A$3:$A$465,'Combined Stats - Formula'!$A442,'Rodda Stats to 17-18'!E$3:E$465)</f>
        <v>266</v>
      </c>
      <c r="F442">
        <f>SUMIF('Rodda Stats to 17-18'!$A$3:$A$465,'Combined Stats - Formula'!$A442,'Rodda Stats to 17-18'!F$3:F$465)</f>
        <v>2</v>
      </c>
      <c r="G442">
        <f>SUMIF('Rodda Stats to 17-18'!$A$3:$A$465,'Combined Stats - Formula'!$A442,'Rodda Stats to 17-18'!G$3:G$465)</f>
        <v>0</v>
      </c>
      <c r="H442">
        <f>SUMIF('Rodda Stats to 17-18'!$A$3:$A$465,'Combined Stats - Formula'!$A442,'Rodda Stats to 17-18'!H$3:H$465)</f>
        <v>0</v>
      </c>
      <c r="I442" s="23">
        <f>SUMIF('Rodda Stats to 17-18'!$A$3:$A$465,'Combined Stats - Formula'!$A442,'Rodda Stats to 17-18'!I$3:I$465)</f>
        <v>30</v>
      </c>
      <c r="J442">
        <f t="shared" si="26"/>
        <v>10.23</v>
      </c>
      <c r="K442">
        <f>SUMIF('Rodda Stats to 17-18'!$A$3:$A$465,'Combined Stats - Formula'!$A442,'Rodda Stats to 17-18'!K$3:K$465)</f>
        <v>135.1</v>
      </c>
      <c r="L442">
        <f>SUMIF('Rodda Stats to 17-18'!$A$3:$A$465,'Combined Stats - Formula'!$A442,'Rodda Stats to 17-18'!L$3:L$465)</f>
        <v>10</v>
      </c>
      <c r="M442">
        <f>SUMIF('Rodda Stats to 17-18'!$A$3:$A$465,'Combined Stats - Formula'!$A442,'Rodda Stats to 17-18'!M$3:M$465)</f>
        <v>576</v>
      </c>
      <c r="N442">
        <f>SUMIF('Rodda Stats to 17-18'!$A$3:$A$465,'Combined Stats - Formula'!$A442,'Rodda Stats to 17-18'!N$3:N$465)</f>
        <v>0</v>
      </c>
      <c r="O442">
        <f>SUMIF('Rodda Stats to 17-18'!$A$3:$A$465,'Combined Stats - Formula'!$A442,'Rodda Stats to 17-18'!O$3:O$465)</f>
        <v>0</v>
      </c>
      <c r="P442">
        <f t="shared" si="29"/>
        <v>57.6</v>
      </c>
      <c r="Q442">
        <f t="shared" si="27"/>
        <v>81.06</v>
      </c>
      <c r="R442">
        <f t="shared" si="28"/>
        <v>4.26</v>
      </c>
      <c r="S442" s="23">
        <f>SUMIF('Rodda Stats to 17-18'!$A$3:$A$465,'Combined Stats - Formula'!$A442,'Rodda Stats to 17-18'!S$3:S$465)</f>
        <v>4</v>
      </c>
      <c r="T442">
        <f>SUMIF('Rodda Stats to 17-18'!$A$3:$A$465,'Combined Stats - Formula'!$A442,'Rodda Stats to 17-18'!T$3:T$465)</f>
        <v>12</v>
      </c>
      <c r="U442">
        <f>SUMIF('Rodda Stats to 17-18'!$A$3:$A$465,'Combined Stats - Formula'!$A442,'Rodda Stats to 17-18'!U$3:U$465)</f>
        <v>3</v>
      </c>
      <c r="V442">
        <f>SUMIF('Rodda Stats to 17-18'!$A$3:$A$465,'Combined Stats - Formula'!$A442,'Rodda Stats to 17-18'!V$3:V$465)</f>
        <v>0</v>
      </c>
    </row>
    <row r="443" spans="1:22" x14ac:dyDescent="0.25">
      <c r="A443" s="19" t="s">
        <v>984</v>
      </c>
      <c r="B443">
        <f>SUMIF('Rodda Stats to 17-18'!$A$3:$A$465,'Combined Stats - Formula'!$A443,'Rodda Stats to 17-18'!B$3:B$465)</f>
        <v>1</v>
      </c>
      <c r="C443">
        <f>SUMIF('Rodda Stats to 17-18'!$A$3:$A$465,'Combined Stats - Formula'!$A443,'Rodda Stats to 17-18'!C$3:C$465)</f>
        <v>1</v>
      </c>
      <c r="D443">
        <f>SUMIF('Rodda Stats to 17-18'!$A$3:$A$465,'Combined Stats - Formula'!$A443,'Rodda Stats to 17-18'!D$3:D$465)</f>
        <v>1</v>
      </c>
      <c r="E443">
        <f>SUMIF('Rodda Stats to 17-18'!$A$3:$A$465,'Combined Stats - Formula'!$A443,'Rodda Stats to 17-18'!E$3:E$465)</f>
        <v>0</v>
      </c>
      <c r="F443">
        <f>SUMIF('Rodda Stats to 17-18'!$A$3:$A$465,'Combined Stats - Formula'!$A443,'Rodda Stats to 17-18'!F$3:F$465)</f>
        <v>1</v>
      </c>
      <c r="G443">
        <f>SUMIF('Rodda Stats to 17-18'!$A$3:$A$465,'Combined Stats - Formula'!$A443,'Rodda Stats to 17-18'!G$3:G$465)</f>
        <v>0</v>
      </c>
      <c r="H443">
        <f>SUMIF('Rodda Stats to 17-18'!$A$3:$A$465,'Combined Stats - Formula'!$A443,'Rodda Stats to 17-18'!H$3:H$465)</f>
        <v>0</v>
      </c>
      <c r="I443" s="23">
        <f>SUMIF('Rodda Stats to 17-18'!$A$3:$A$465,'Combined Stats - Formula'!$A443,'Rodda Stats to 17-18'!I$3:I$465)</f>
        <v>0.1</v>
      </c>
      <c r="J443" t="e">
        <f t="shared" si="26"/>
        <v>#DIV/0!</v>
      </c>
      <c r="K443">
        <f>SUMIF('Rodda Stats to 17-18'!$A$3:$A$465,'Combined Stats - Formula'!$A443,'Rodda Stats to 17-18'!K$3:K$465)</f>
        <v>2</v>
      </c>
      <c r="L443">
        <f>SUMIF('Rodda Stats to 17-18'!$A$3:$A$465,'Combined Stats - Formula'!$A443,'Rodda Stats to 17-18'!L$3:L$465)</f>
        <v>0</v>
      </c>
      <c r="M443">
        <f>SUMIF('Rodda Stats to 17-18'!$A$3:$A$465,'Combined Stats - Formula'!$A443,'Rodda Stats to 17-18'!M$3:M$465)</f>
        <v>17</v>
      </c>
      <c r="N443">
        <f>SUMIF('Rodda Stats to 17-18'!$A$3:$A$465,'Combined Stats - Formula'!$A443,'Rodda Stats to 17-18'!N$3:N$465)</f>
        <v>0</v>
      </c>
      <c r="O443">
        <f>SUMIF('Rodda Stats to 17-18'!$A$3:$A$465,'Combined Stats - Formula'!$A443,'Rodda Stats to 17-18'!O$3:O$465)</f>
        <v>0</v>
      </c>
      <c r="P443" t="str">
        <f t="shared" si="29"/>
        <v/>
      </c>
      <c r="Q443">
        <f t="shared" si="27"/>
        <v>0</v>
      </c>
      <c r="R443">
        <f t="shared" si="28"/>
        <v>8.5</v>
      </c>
      <c r="S443" s="23">
        <f>SUMIF('Rodda Stats to 17-18'!$A$3:$A$465,'Combined Stats - Formula'!$A443,'Rodda Stats to 17-18'!S$3:S$465)</f>
        <v>1</v>
      </c>
      <c r="T443">
        <f>SUMIF('Rodda Stats to 17-18'!$A$3:$A$465,'Combined Stats - Formula'!$A443,'Rodda Stats to 17-18'!T$3:T$465)</f>
        <v>0</v>
      </c>
      <c r="U443">
        <f>SUMIF('Rodda Stats to 17-18'!$A$3:$A$465,'Combined Stats - Formula'!$A443,'Rodda Stats to 17-18'!U$3:U$465)</f>
        <v>0</v>
      </c>
      <c r="V443">
        <f>SUMIF('Rodda Stats to 17-18'!$A$3:$A$465,'Combined Stats - Formula'!$A443,'Rodda Stats to 17-18'!V$3:V$465)</f>
        <v>0</v>
      </c>
    </row>
    <row r="444" spans="1:22" x14ac:dyDescent="0.25">
      <c r="A444" s="19" t="s">
        <v>531</v>
      </c>
      <c r="B444">
        <f>SUMIF('Rodda Stats to 17-18'!$A$3:$A$465,'Combined Stats - Formula'!$A444,'Rodda Stats to 17-18'!B$3:B$465)</f>
        <v>5</v>
      </c>
      <c r="C444">
        <f>SUMIF('Rodda Stats to 17-18'!$A$3:$A$465,'Combined Stats - Formula'!$A444,'Rodda Stats to 17-18'!C$3:C$465)</f>
        <v>36</v>
      </c>
      <c r="D444">
        <f>SUMIF('Rodda Stats to 17-18'!$A$3:$A$465,'Combined Stats - Formula'!$A444,'Rodda Stats to 17-18'!D$3:D$465)</f>
        <v>29</v>
      </c>
      <c r="E444">
        <f>SUMIF('Rodda Stats to 17-18'!$A$3:$A$465,'Combined Stats - Formula'!$A444,'Rodda Stats to 17-18'!E$3:E$465)</f>
        <v>271</v>
      </c>
      <c r="F444">
        <f>SUMIF('Rodda Stats to 17-18'!$A$3:$A$465,'Combined Stats - Formula'!$A444,'Rodda Stats to 17-18'!F$3:F$465)</f>
        <v>5</v>
      </c>
      <c r="G444">
        <f>SUMIF('Rodda Stats to 17-18'!$A$3:$A$465,'Combined Stats - Formula'!$A444,'Rodda Stats to 17-18'!G$3:G$465)</f>
        <v>2</v>
      </c>
      <c r="H444">
        <f>SUMIF('Rodda Stats to 17-18'!$A$3:$A$465,'Combined Stats - Formula'!$A444,'Rodda Stats to 17-18'!H$3:H$465)</f>
        <v>0</v>
      </c>
      <c r="I444" s="23">
        <f>SUMIF('Rodda Stats to 17-18'!$A$3:$A$465,'Combined Stats - Formula'!$A444,'Rodda Stats to 17-18'!I$3:I$465)</f>
        <v>53</v>
      </c>
      <c r="J444">
        <f t="shared" si="26"/>
        <v>11.29</v>
      </c>
      <c r="K444">
        <f>SUMIF('Rodda Stats to 17-18'!$A$3:$A$465,'Combined Stats - Formula'!$A444,'Rodda Stats to 17-18'!K$3:K$465)</f>
        <v>231.1</v>
      </c>
      <c r="L444">
        <f>SUMIF('Rodda Stats to 17-18'!$A$3:$A$465,'Combined Stats - Formula'!$A444,'Rodda Stats to 17-18'!L$3:L$465)</f>
        <v>39</v>
      </c>
      <c r="M444">
        <f>SUMIF('Rodda Stats to 17-18'!$A$3:$A$465,'Combined Stats - Formula'!$A444,'Rodda Stats to 17-18'!M$3:M$465)</f>
        <v>851</v>
      </c>
      <c r="N444">
        <f>SUMIF('Rodda Stats to 17-18'!$A$3:$A$465,'Combined Stats - Formula'!$A444,'Rodda Stats to 17-18'!N$3:N$465)</f>
        <v>0</v>
      </c>
      <c r="O444">
        <f>SUMIF('Rodda Stats to 17-18'!$A$3:$A$465,'Combined Stats - Formula'!$A444,'Rodda Stats to 17-18'!O$3:O$465)</f>
        <v>0</v>
      </c>
      <c r="P444">
        <f t="shared" si="29"/>
        <v>21.82</v>
      </c>
      <c r="Q444">
        <f t="shared" si="27"/>
        <v>35.549999999999997</v>
      </c>
      <c r="R444">
        <f t="shared" si="28"/>
        <v>3.68</v>
      </c>
      <c r="S444" s="23">
        <f>SUMIF('Rodda Stats to 17-18'!$A$3:$A$465,'Combined Stats - Formula'!$A444,'Rodda Stats to 17-18'!S$3:S$465)</f>
        <v>5</v>
      </c>
      <c r="T444">
        <f>SUMIF('Rodda Stats to 17-18'!$A$3:$A$465,'Combined Stats - Formula'!$A444,'Rodda Stats to 17-18'!T$3:T$465)</f>
        <v>11</v>
      </c>
      <c r="U444">
        <f>SUMIF('Rodda Stats to 17-18'!$A$3:$A$465,'Combined Stats - Formula'!$A444,'Rodda Stats to 17-18'!U$3:U$465)</f>
        <v>0</v>
      </c>
      <c r="V444">
        <f>SUMIF('Rodda Stats to 17-18'!$A$3:$A$465,'Combined Stats - Formula'!$A444,'Rodda Stats to 17-18'!V$3:V$465)</f>
        <v>0</v>
      </c>
    </row>
    <row r="445" spans="1:22" x14ac:dyDescent="0.25">
      <c r="A445" s="19" t="s">
        <v>492</v>
      </c>
      <c r="B445">
        <f>SUMIF('Rodda Stats to 17-18'!$A$3:$A$465,'Combined Stats - Formula'!$A445,'Rodda Stats to 17-18'!B$3:B$465)</f>
        <v>4</v>
      </c>
      <c r="C445">
        <f>SUMIF('Rodda Stats to 17-18'!$A$3:$A$465,'Combined Stats - Formula'!$A445,'Rodda Stats to 17-18'!C$3:C$465)</f>
        <v>12</v>
      </c>
      <c r="D445">
        <f>SUMIF('Rodda Stats to 17-18'!$A$3:$A$465,'Combined Stats - Formula'!$A445,'Rodda Stats to 17-18'!D$3:D$465)</f>
        <v>9</v>
      </c>
      <c r="E445">
        <f>SUMIF('Rodda Stats to 17-18'!$A$3:$A$465,'Combined Stats - Formula'!$A445,'Rodda Stats to 17-18'!E$3:E$465)</f>
        <v>100</v>
      </c>
      <c r="F445">
        <f>SUMIF('Rodda Stats to 17-18'!$A$3:$A$465,'Combined Stats - Formula'!$A445,'Rodda Stats to 17-18'!F$3:F$465)</f>
        <v>1</v>
      </c>
      <c r="G445">
        <f>SUMIF('Rodda Stats to 17-18'!$A$3:$A$465,'Combined Stats - Formula'!$A445,'Rodda Stats to 17-18'!G$3:G$465)</f>
        <v>0</v>
      </c>
      <c r="H445">
        <f>SUMIF('Rodda Stats to 17-18'!$A$3:$A$465,'Combined Stats - Formula'!$A445,'Rodda Stats to 17-18'!H$3:H$465)</f>
        <v>0</v>
      </c>
      <c r="I445" s="23">
        <f>SUMIF('Rodda Stats to 17-18'!$A$3:$A$465,'Combined Stats - Formula'!$A445,'Rodda Stats to 17-18'!I$3:I$465)</f>
        <v>22</v>
      </c>
      <c r="J445">
        <f t="shared" si="26"/>
        <v>12.5</v>
      </c>
      <c r="K445">
        <f>SUMIF('Rodda Stats to 17-18'!$A$3:$A$465,'Combined Stats - Formula'!$A445,'Rodda Stats to 17-18'!K$3:K$465)</f>
        <v>0</v>
      </c>
      <c r="L445">
        <f>SUMIF('Rodda Stats to 17-18'!$A$3:$A$465,'Combined Stats - Formula'!$A445,'Rodda Stats to 17-18'!L$3:L$465)</f>
        <v>0</v>
      </c>
      <c r="M445">
        <f>SUMIF('Rodda Stats to 17-18'!$A$3:$A$465,'Combined Stats - Formula'!$A445,'Rodda Stats to 17-18'!M$3:M$465)</f>
        <v>0</v>
      </c>
      <c r="N445">
        <f>SUMIF('Rodda Stats to 17-18'!$A$3:$A$465,'Combined Stats - Formula'!$A445,'Rodda Stats to 17-18'!N$3:N$465)</f>
        <v>0</v>
      </c>
      <c r="O445">
        <f>SUMIF('Rodda Stats to 17-18'!$A$3:$A$465,'Combined Stats - Formula'!$A445,'Rodda Stats to 17-18'!O$3:O$465)</f>
        <v>0</v>
      </c>
      <c r="P445" t="str">
        <f t="shared" si="29"/>
        <v/>
      </c>
      <c r="Q445">
        <f t="shared" si="27"/>
        <v>0</v>
      </c>
      <c r="R445">
        <f t="shared" si="28"/>
        <v>0</v>
      </c>
      <c r="S445" s="23">
        <f>SUMIF('Rodda Stats to 17-18'!$A$3:$A$465,'Combined Stats - Formula'!$A445,'Rodda Stats to 17-18'!S$3:S$465)</f>
        <v>2</v>
      </c>
      <c r="T445">
        <f>SUMIF('Rodda Stats to 17-18'!$A$3:$A$465,'Combined Stats - Formula'!$A445,'Rodda Stats to 17-18'!T$3:T$465)</f>
        <v>10</v>
      </c>
      <c r="U445">
        <f>SUMIF('Rodda Stats to 17-18'!$A$3:$A$465,'Combined Stats - Formula'!$A445,'Rodda Stats to 17-18'!U$3:U$465)</f>
        <v>0</v>
      </c>
      <c r="V445">
        <f>SUMIF('Rodda Stats to 17-18'!$A$3:$A$465,'Combined Stats - Formula'!$A445,'Rodda Stats to 17-18'!V$3:V$465)</f>
        <v>0</v>
      </c>
    </row>
    <row r="446" spans="1:22" x14ac:dyDescent="0.25">
      <c r="A446" s="19" t="s">
        <v>983</v>
      </c>
      <c r="B446">
        <f>SUMIF('Rodda Stats to 17-18'!$A$3:$A$465,'Combined Stats - Formula'!$A446,'Rodda Stats to 17-18'!B$3:B$465)</f>
        <v>1</v>
      </c>
      <c r="C446">
        <f>SUMIF('Rodda Stats to 17-18'!$A$3:$A$465,'Combined Stats - Formula'!$A446,'Rodda Stats to 17-18'!C$3:C$465)</f>
        <v>13</v>
      </c>
      <c r="D446">
        <f>SUMIF('Rodda Stats to 17-18'!$A$3:$A$465,'Combined Stats - Formula'!$A446,'Rodda Stats to 17-18'!D$3:D$465)</f>
        <v>17</v>
      </c>
      <c r="E446">
        <f>SUMIF('Rodda Stats to 17-18'!$A$3:$A$465,'Combined Stats - Formula'!$A446,'Rodda Stats to 17-18'!E$3:E$465)</f>
        <v>392</v>
      </c>
      <c r="F446">
        <f>SUMIF('Rodda Stats to 17-18'!$A$3:$A$465,'Combined Stats - Formula'!$A446,'Rodda Stats to 17-18'!F$3:F$465)</f>
        <v>3</v>
      </c>
      <c r="G446">
        <f>SUMIF('Rodda Stats to 17-18'!$A$3:$A$465,'Combined Stats - Formula'!$A446,'Rodda Stats to 17-18'!G$3:G$465)</f>
        <v>1</v>
      </c>
      <c r="H446">
        <f>SUMIF('Rodda Stats to 17-18'!$A$3:$A$465,'Combined Stats - Formula'!$A446,'Rodda Stats to 17-18'!H$3:H$465)</f>
        <v>1</v>
      </c>
      <c r="I446" s="23">
        <f>SUMIF('Rodda Stats to 17-18'!$A$3:$A$465,'Combined Stats - Formula'!$A446,'Rodda Stats to 17-18'!I$3:I$465)</f>
        <v>107</v>
      </c>
      <c r="J446">
        <f t="shared" si="26"/>
        <v>28</v>
      </c>
      <c r="K446">
        <f>SUMIF('Rodda Stats to 17-18'!$A$3:$A$465,'Combined Stats - Formula'!$A446,'Rodda Stats to 17-18'!K$3:K$465)</f>
        <v>8</v>
      </c>
      <c r="L446">
        <f>SUMIF('Rodda Stats to 17-18'!$A$3:$A$465,'Combined Stats - Formula'!$A446,'Rodda Stats to 17-18'!L$3:L$465)</f>
        <v>0</v>
      </c>
      <c r="M446">
        <f>SUMIF('Rodda Stats to 17-18'!$A$3:$A$465,'Combined Stats - Formula'!$A446,'Rodda Stats to 17-18'!M$3:M$465)</f>
        <v>21</v>
      </c>
      <c r="N446">
        <f>SUMIF('Rodda Stats to 17-18'!$A$3:$A$465,'Combined Stats - Formula'!$A446,'Rodda Stats to 17-18'!N$3:N$465)</f>
        <v>0</v>
      </c>
      <c r="O446">
        <f>SUMIF('Rodda Stats to 17-18'!$A$3:$A$465,'Combined Stats - Formula'!$A446,'Rodda Stats to 17-18'!O$3:O$465)</f>
        <v>0</v>
      </c>
      <c r="P446" t="str">
        <f t="shared" si="29"/>
        <v/>
      </c>
      <c r="Q446">
        <f t="shared" si="27"/>
        <v>0</v>
      </c>
      <c r="R446">
        <f t="shared" si="28"/>
        <v>2.63</v>
      </c>
      <c r="S446" s="23">
        <f>SUMIF('Rodda Stats to 17-18'!$A$3:$A$465,'Combined Stats - Formula'!$A446,'Rodda Stats to 17-18'!S$3:S$465)</f>
        <v>1</v>
      </c>
      <c r="T446">
        <f>SUMIF('Rodda Stats to 17-18'!$A$3:$A$465,'Combined Stats - Formula'!$A446,'Rodda Stats to 17-18'!T$3:T$465)</f>
        <v>9</v>
      </c>
      <c r="U446">
        <f>SUMIF('Rodda Stats to 17-18'!$A$3:$A$465,'Combined Stats - Formula'!$A446,'Rodda Stats to 17-18'!U$3:U$465)</f>
        <v>1</v>
      </c>
      <c r="V446">
        <f>SUMIF('Rodda Stats to 17-18'!$A$3:$A$465,'Combined Stats - Formula'!$A446,'Rodda Stats to 17-18'!V$3:V$465)</f>
        <v>0</v>
      </c>
    </row>
    <row r="447" spans="1:22" x14ac:dyDescent="0.25">
      <c r="A447" s="19" t="s">
        <v>517</v>
      </c>
      <c r="B447">
        <f>SUMIF('Rodda Stats to 17-18'!$A$3:$A$465,'Combined Stats - Formula'!$A447,'Rodda Stats to 17-18'!B$3:B$465)</f>
        <v>2</v>
      </c>
      <c r="C447">
        <f>SUMIF('Rodda Stats to 17-18'!$A$3:$A$465,'Combined Stats - Formula'!$A447,'Rodda Stats to 17-18'!C$3:C$465)</f>
        <v>27</v>
      </c>
      <c r="D447">
        <f>SUMIF('Rodda Stats to 17-18'!$A$3:$A$465,'Combined Stats - Formula'!$A447,'Rodda Stats to 17-18'!D$3:D$465)</f>
        <v>25</v>
      </c>
      <c r="E447">
        <f>SUMIF('Rodda Stats to 17-18'!$A$3:$A$465,'Combined Stats - Formula'!$A447,'Rodda Stats to 17-18'!E$3:E$465)</f>
        <v>297</v>
      </c>
      <c r="F447">
        <f>SUMIF('Rodda Stats to 17-18'!$A$3:$A$465,'Combined Stats - Formula'!$A447,'Rodda Stats to 17-18'!F$3:F$465)</f>
        <v>2</v>
      </c>
      <c r="G447">
        <f>SUMIF('Rodda Stats to 17-18'!$A$3:$A$465,'Combined Stats - Formula'!$A447,'Rodda Stats to 17-18'!G$3:G$465)</f>
        <v>0</v>
      </c>
      <c r="H447">
        <f>SUMIF('Rodda Stats to 17-18'!$A$3:$A$465,'Combined Stats - Formula'!$A447,'Rodda Stats to 17-18'!H$3:H$465)</f>
        <v>0</v>
      </c>
      <c r="I447" s="23">
        <f>SUMIF('Rodda Stats to 17-18'!$A$3:$A$465,'Combined Stats - Formula'!$A447,'Rodda Stats to 17-18'!I$3:I$465)</f>
        <v>43</v>
      </c>
      <c r="J447">
        <f t="shared" si="26"/>
        <v>12.91</v>
      </c>
      <c r="K447">
        <f>SUMIF('Rodda Stats to 17-18'!$A$3:$A$465,'Combined Stats - Formula'!$A447,'Rodda Stats to 17-18'!K$3:K$465)</f>
        <v>205.2</v>
      </c>
      <c r="L447">
        <f>SUMIF('Rodda Stats to 17-18'!$A$3:$A$465,'Combined Stats - Formula'!$A447,'Rodda Stats to 17-18'!L$3:L$465)</f>
        <v>27</v>
      </c>
      <c r="M447">
        <f>SUMIF('Rodda Stats to 17-18'!$A$3:$A$465,'Combined Stats - Formula'!$A447,'Rodda Stats to 17-18'!M$3:M$465)</f>
        <v>591</v>
      </c>
      <c r="N447">
        <f>SUMIF('Rodda Stats to 17-18'!$A$3:$A$465,'Combined Stats - Formula'!$A447,'Rodda Stats to 17-18'!N$3:N$465)</f>
        <v>0</v>
      </c>
      <c r="O447">
        <f>SUMIF('Rodda Stats to 17-18'!$A$3:$A$465,'Combined Stats - Formula'!$A447,'Rodda Stats to 17-18'!O$3:O$465)</f>
        <v>0</v>
      </c>
      <c r="P447">
        <f t="shared" si="29"/>
        <v>21.89</v>
      </c>
      <c r="Q447">
        <f t="shared" si="27"/>
        <v>45.6</v>
      </c>
      <c r="R447">
        <f t="shared" si="28"/>
        <v>2.88</v>
      </c>
      <c r="S447" s="23">
        <f>SUMIF('Rodda Stats to 17-18'!$A$3:$A$465,'Combined Stats - Formula'!$A447,'Rodda Stats to 17-18'!S$3:S$465)</f>
        <v>2</v>
      </c>
      <c r="T447">
        <f>SUMIF('Rodda Stats to 17-18'!$A$3:$A$465,'Combined Stats - Formula'!$A447,'Rodda Stats to 17-18'!T$3:T$465)</f>
        <v>3</v>
      </c>
      <c r="U447">
        <f>SUMIF('Rodda Stats to 17-18'!$A$3:$A$465,'Combined Stats - Formula'!$A447,'Rodda Stats to 17-18'!U$3:U$465)</f>
        <v>0</v>
      </c>
      <c r="V447">
        <f>SUMIF('Rodda Stats to 17-18'!$A$3:$A$465,'Combined Stats - Formula'!$A447,'Rodda Stats to 17-18'!V$3:V$465)</f>
        <v>0</v>
      </c>
    </row>
    <row r="448" spans="1:22" x14ac:dyDescent="0.25">
      <c r="A448" s="19" t="s">
        <v>496</v>
      </c>
      <c r="B448">
        <f>SUMIF('Rodda Stats to 17-18'!$A$3:$A$465,'Combined Stats - Formula'!$A448,'Rodda Stats to 17-18'!B$3:B$465)</f>
        <v>3</v>
      </c>
      <c r="C448">
        <f>SUMIF('Rodda Stats to 17-18'!$A$3:$A$465,'Combined Stats - Formula'!$A448,'Rodda Stats to 17-18'!C$3:C$465)</f>
        <v>13</v>
      </c>
      <c r="D448">
        <f>SUMIF('Rodda Stats to 17-18'!$A$3:$A$465,'Combined Stats - Formula'!$A448,'Rodda Stats to 17-18'!D$3:D$465)</f>
        <v>13</v>
      </c>
      <c r="E448">
        <f>SUMIF('Rodda Stats to 17-18'!$A$3:$A$465,'Combined Stats - Formula'!$A448,'Rodda Stats to 17-18'!E$3:E$465)</f>
        <v>80</v>
      </c>
      <c r="F448">
        <f>SUMIF('Rodda Stats to 17-18'!$A$3:$A$465,'Combined Stats - Formula'!$A448,'Rodda Stats to 17-18'!F$3:F$465)</f>
        <v>3</v>
      </c>
      <c r="G448">
        <f>SUMIF('Rodda Stats to 17-18'!$A$3:$A$465,'Combined Stats - Formula'!$A448,'Rodda Stats to 17-18'!G$3:G$465)</f>
        <v>0</v>
      </c>
      <c r="H448">
        <f>SUMIF('Rodda Stats to 17-18'!$A$3:$A$465,'Combined Stats - Formula'!$A448,'Rodda Stats to 17-18'!H$3:H$465)</f>
        <v>0</v>
      </c>
      <c r="I448" s="23">
        <f>SUMIF('Rodda Stats to 17-18'!$A$3:$A$465,'Combined Stats - Formula'!$A448,'Rodda Stats to 17-18'!I$3:I$465)</f>
        <v>42.1</v>
      </c>
      <c r="J448">
        <f t="shared" si="26"/>
        <v>8</v>
      </c>
      <c r="K448">
        <f>SUMIF('Rodda Stats to 17-18'!$A$3:$A$465,'Combined Stats - Formula'!$A448,'Rodda Stats to 17-18'!K$3:K$465)</f>
        <v>66.099999999999994</v>
      </c>
      <c r="L448">
        <f>SUMIF('Rodda Stats to 17-18'!$A$3:$A$465,'Combined Stats - Formula'!$A448,'Rodda Stats to 17-18'!L$3:L$465)</f>
        <v>7</v>
      </c>
      <c r="M448">
        <f>SUMIF('Rodda Stats to 17-18'!$A$3:$A$465,'Combined Stats - Formula'!$A448,'Rodda Stats to 17-18'!M$3:M$465)</f>
        <v>234</v>
      </c>
      <c r="N448">
        <f>SUMIF('Rodda Stats to 17-18'!$A$3:$A$465,'Combined Stats - Formula'!$A448,'Rodda Stats to 17-18'!N$3:N$465)</f>
        <v>0</v>
      </c>
      <c r="O448">
        <f>SUMIF('Rodda Stats to 17-18'!$A$3:$A$465,'Combined Stats - Formula'!$A448,'Rodda Stats to 17-18'!O$3:O$465)</f>
        <v>0</v>
      </c>
      <c r="P448">
        <f t="shared" si="29"/>
        <v>33.43</v>
      </c>
      <c r="Q448">
        <f t="shared" si="27"/>
        <v>56.66</v>
      </c>
      <c r="R448">
        <f t="shared" si="28"/>
        <v>3.54</v>
      </c>
      <c r="S448" s="23">
        <f>SUMIF('Rodda Stats to 17-18'!$A$3:$A$465,'Combined Stats - Formula'!$A448,'Rodda Stats to 17-18'!S$3:S$465)</f>
        <v>2</v>
      </c>
      <c r="T448">
        <f>SUMIF('Rodda Stats to 17-18'!$A$3:$A$465,'Combined Stats - Formula'!$A448,'Rodda Stats to 17-18'!T$3:T$465)</f>
        <v>3</v>
      </c>
      <c r="U448">
        <f>SUMIF('Rodda Stats to 17-18'!$A$3:$A$465,'Combined Stats - Formula'!$A448,'Rodda Stats to 17-18'!U$3:U$465)</f>
        <v>0</v>
      </c>
      <c r="V448">
        <f>SUMIF('Rodda Stats to 17-18'!$A$3:$A$465,'Combined Stats - Formula'!$A448,'Rodda Stats to 17-18'!V$3:V$465)</f>
        <v>0</v>
      </c>
    </row>
    <row r="449" spans="1:22" x14ac:dyDescent="0.25">
      <c r="A449" s="19" t="s">
        <v>498</v>
      </c>
      <c r="B449">
        <f>SUMIF('Rodda Stats to 17-18'!$A$3:$A$465,'Combined Stats - Formula'!$A449,'Rodda Stats to 17-18'!B$3:B$465)</f>
        <v>4</v>
      </c>
      <c r="C449">
        <f>SUMIF('Rodda Stats to 17-18'!$A$3:$A$465,'Combined Stats - Formula'!$A449,'Rodda Stats to 17-18'!C$3:C$465)</f>
        <v>34</v>
      </c>
      <c r="D449">
        <f>SUMIF('Rodda Stats to 17-18'!$A$3:$A$465,'Combined Stats - Formula'!$A449,'Rodda Stats to 17-18'!D$3:D$465)</f>
        <v>26</v>
      </c>
      <c r="E449">
        <f>SUMIF('Rodda Stats to 17-18'!$A$3:$A$465,'Combined Stats - Formula'!$A449,'Rodda Stats to 17-18'!E$3:E$465)</f>
        <v>211</v>
      </c>
      <c r="F449">
        <f>SUMIF('Rodda Stats to 17-18'!$A$3:$A$465,'Combined Stats - Formula'!$A449,'Rodda Stats to 17-18'!F$3:F$465)</f>
        <v>6</v>
      </c>
      <c r="G449">
        <f>SUMIF('Rodda Stats to 17-18'!$A$3:$A$465,'Combined Stats - Formula'!$A449,'Rodda Stats to 17-18'!G$3:G$465)</f>
        <v>0</v>
      </c>
      <c r="H449">
        <f>SUMIF('Rodda Stats to 17-18'!$A$3:$A$465,'Combined Stats - Formula'!$A449,'Rodda Stats to 17-18'!H$3:H$465)</f>
        <v>0</v>
      </c>
      <c r="I449" s="23">
        <f>SUMIF('Rodda Stats to 17-18'!$A$3:$A$465,'Combined Stats - Formula'!$A449,'Rodda Stats to 17-18'!I$3:I$465)</f>
        <v>18</v>
      </c>
      <c r="J449">
        <f t="shared" si="26"/>
        <v>10.55</v>
      </c>
      <c r="K449">
        <f>SUMIF('Rodda Stats to 17-18'!$A$3:$A$465,'Combined Stats - Formula'!$A449,'Rodda Stats to 17-18'!K$3:K$465)</f>
        <v>183.2</v>
      </c>
      <c r="L449">
        <f>SUMIF('Rodda Stats to 17-18'!$A$3:$A$465,'Combined Stats - Formula'!$A449,'Rodda Stats to 17-18'!L$3:L$465)</f>
        <v>20</v>
      </c>
      <c r="M449">
        <f>SUMIF('Rodda Stats to 17-18'!$A$3:$A$465,'Combined Stats - Formula'!$A449,'Rodda Stats to 17-18'!M$3:M$465)</f>
        <v>667</v>
      </c>
      <c r="N449">
        <f>SUMIF('Rodda Stats to 17-18'!$A$3:$A$465,'Combined Stats - Formula'!$A449,'Rodda Stats to 17-18'!N$3:N$465)</f>
        <v>0</v>
      </c>
      <c r="O449">
        <f>SUMIF('Rodda Stats to 17-18'!$A$3:$A$465,'Combined Stats - Formula'!$A449,'Rodda Stats to 17-18'!O$3:O$465)</f>
        <v>0</v>
      </c>
      <c r="P449">
        <f t="shared" si="29"/>
        <v>33.35</v>
      </c>
      <c r="Q449">
        <f t="shared" si="27"/>
        <v>54.96</v>
      </c>
      <c r="R449">
        <f t="shared" si="28"/>
        <v>3.64</v>
      </c>
      <c r="S449" s="23">
        <f>SUMIF('Rodda Stats to 17-18'!$A$3:$A$465,'Combined Stats - Formula'!$A449,'Rodda Stats to 17-18'!S$3:S$465)</f>
        <v>4</v>
      </c>
      <c r="T449">
        <f>SUMIF('Rodda Stats to 17-18'!$A$3:$A$465,'Combined Stats - Formula'!$A449,'Rodda Stats to 17-18'!T$3:T$465)</f>
        <v>9</v>
      </c>
      <c r="U449">
        <f>SUMIF('Rodda Stats to 17-18'!$A$3:$A$465,'Combined Stats - Formula'!$A449,'Rodda Stats to 17-18'!U$3:U$465)</f>
        <v>0</v>
      </c>
      <c r="V449">
        <f>SUMIF('Rodda Stats to 17-18'!$A$3:$A$465,'Combined Stats - Formula'!$A449,'Rodda Stats to 17-18'!V$3:V$465)</f>
        <v>0</v>
      </c>
    </row>
    <row r="450" spans="1:22" x14ac:dyDescent="0.25">
      <c r="B450">
        <f>SUMIF('Rodda Stats to 17-18'!$A$3:$A$465,'Combined Stats - Formula'!$A450,'Rodda Stats to 17-18'!B$3:B$465)</f>
        <v>0</v>
      </c>
      <c r="C450">
        <f>SUMIF('Rodda Stats to 17-18'!$A$3:$A$465,'Combined Stats - Formula'!$A450,'Rodda Stats to 17-18'!C$3:C$465)</f>
        <v>0</v>
      </c>
      <c r="D450">
        <f>SUMIF('Rodda Stats to 17-18'!$A$3:$A$465,'Combined Stats - Formula'!$A450,'Rodda Stats to 17-18'!D$3:D$465)</f>
        <v>0</v>
      </c>
      <c r="E450">
        <f>SUMIF('Rodda Stats to 17-18'!$A$3:$A$465,'Combined Stats - Formula'!$A450,'Rodda Stats to 17-18'!E$3:E$465)</f>
        <v>0</v>
      </c>
      <c r="F450">
        <f>SUMIF('Rodda Stats to 17-18'!$A$3:$A$465,'Combined Stats - Formula'!$A450,'Rodda Stats to 17-18'!F$3:F$465)</f>
        <v>0</v>
      </c>
      <c r="G450">
        <f>SUMIF('Rodda Stats to 17-18'!$A$3:$A$465,'Combined Stats - Formula'!$A450,'Rodda Stats to 17-18'!G$3:G$465)</f>
        <v>0</v>
      </c>
      <c r="H450">
        <f>SUMIF('Rodda Stats to 17-18'!$A$3:$A$465,'Combined Stats - Formula'!$A450,'Rodda Stats to 17-18'!H$3:H$465)</f>
        <v>0</v>
      </c>
      <c r="I450" s="23">
        <f>SUMIF('Rodda Stats to 17-18'!$A$3:$A$465,'Combined Stats - Formula'!$A450,'Rodda Stats to 17-18'!I$3:I$465)</f>
        <v>0</v>
      </c>
      <c r="J450" t="e">
        <f t="shared" si="26"/>
        <v>#DIV/0!</v>
      </c>
      <c r="K450">
        <f>SUMIF('Rodda Stats to 17-18'!$A$3:$A$465,'Combined Stats - Formula'!$A450,'Rodda Stats to 17-18'!K$3:K$465)</f>
        <v>0</v>
      </c>
      <c r="L450">
        <f>SUMIF('Rodda Stats to 17-18'!$A$3:$A$465,'Combined Stats - Formula'!$A450,'Rodda Stats to 17-18'!L$3:L$465)</f>
        <v>0</v>
      </c>
      <c r="M450">
        <f>SUMIF('Rodda Stats to 17-18'!$A$3:$A$465,'Combined Stats - Formula'!$A450,'Rodda Stats to 17-18'!M$3:M$465)</f>
        <v>0</v>
      </c>
      <c r="N450">
        <f>SUMIF('Rodda Stats to 17-18'!$A$3:$A$465,'Combined Stats - Formula'!$A450,'Rodda Stats to 17-18'!N$3:N$465)</f>
        <v>0</v>
      </c>
      <c r="O450">
        <f>SUMIF('Rodda Stats to 17-18'!$A$3:$A$465,'Combined Stats - Formula'!$A450,'Rodda Stats to 17-18'!O$3:O$465)</f>
        <v>0</v>
      </c>
      <c r="P450" t="str">
        <f t="shared" si="29"/>
        <v/>
      </c>
      <c r="Q450">
        <f t="shared" si="27"/>
        <v>0</v>
      </c>
      <c r="R450">
        <f t="shared" si="28"/>
        <v>0</v>
      </c>
      <c r="S450" s="23">
        <f>SUMIF('Rodda Stats to 17-18'!$A$3:$A$465,'Combined Stats - Formula'!$A450,'Rodda Stats to 17-18'!S$3:S$465)</f>
        <v>0</v>
      </c>
      <c r="T450">
        <f>SUMIF('Rodda Stats to 17-18'!$A$3:$A$465,'Combined Stats - Formula'!$A450,'Rodda Stats to 17-18'!T$3:T$465)</f>
        <v>0</v>
      </c>
      <c r="U450">
        <f>SUMIF('Rodda Stats to 17-18'!$A$3:$A$465,'Combined Stats - Formula'!$A450,'Rodda Stats to 17-18'!U$3:U$465)</f>
        <v>0</v>
      </c>
      <c r="V450">
        <f>SUMIF('Rodda Stats to 17-18'!$A$3:$A$465,'Combined Stats - Formula'!$A450,'Rodda Stats to 17-18'!V$3:V$465)</f>
        <v>0</v>
      </c>
    </row>
    <row r="451" spans="1:22" x14ac:dyDescent="0.25">
      <c r="B451">
        <f>SUMIF('Rodda Stats to 17-18'!$A$3:$A$465,'Combined Stats - Formula'!$A451,'Rodda Stats to 17-18'!B$3:B$465)</f>
        <v>0</v>
      </c>
      <c r="C451">
        <f>SUMIF('Rodda Stats to 17-18'!$A$3:$A$465,'Combined Stats - Formula'!$A451,'Rodda Stats to 17-18'!C$3:C$465)</f>
        <v>0</v>
      </c>
      <c r="D451">
        <f>SUMIF('Rodda Stats to 17-18'!$A$3:$A$465,'Combined Stats - Formula'!$A451,'Rodda Stats to 17-18'!D$3:D$465)</f>
        <v>0</v>
      </c>
      <c r="E451">
        <f>SUMIF('Rodda Stats to 17-18'!$A$3:$A$465,'Combined Stats - Formula'!$A451,'Rodda Stats to 17-18'!E$3:E$465)</f>
        <v>0</v>
      </c>
      <c r="F451">
        <f>SUMIF('Rodda Stats to 17-18'!$A$3:$A$465,'Combined Stats - Formula'!$A451,'Rodda Stats to 17-18'!F$3:F$465)</f>
        <v>0</v>
      </c>
      <c r="G451">
        <f>SUMIF('Rodda Stats to 17-18'!$A$3:$A$465,'Combined Stats - Formula'!$A451,'Rodda Stats to 17-18'!G$3:G$465)</f>
        <v>0</v>
      </c>
      <c r="H451">
        <f>SUMIF('Rodda Stats to 17-18'!$A$3:$A$465,'Combined Stats - Formula'!$A451,'Rodda Stats to 17-18'!H$3:H$465)</f>
        <v>0</v>
      </c>
      <c r="I451" s="23">
        <f>SUMIF('Rodda Stats to 17-18'!$A$3:$A$465,'Combined Stats - Formula'!$A451,'Rodda Stats to 17-18'!I$3:I$465)</f>
        <v>0</v>
      </c>
      <c r="J451" t="e">
        <f t="shared" si="26"/>
        <v>#DIV/0!</v>
      </c>
      <c r="K451">
        <f>SUMIF('Rodda Stats to 17-18'!$A$3:$A$465,'Combined Stats - Formula'!$A451,'Rodda Stats to 17-18'!K$3:K$465)</f>
        <v>0</v>
      </c>
      <c r="L451">
        <f>SUMIF('Rodda Stats to 17-18'!$A$3:$A$465,'Combined Stats - Formula'!$A451,'Rodda Stats to 17-18'!L$3:L$465)</f>
        <v>0</v>
      </c>
      <c r="M451">
        <f>SUMIF('Rodda Stats to 17-18'!$A$3:$A$465,'Combined Stats - Formula'!$A451,'Rodda Stats to 17-18'!M$3:M$465)</f>
        <v>0</v>
      </c>
      <c r="N451">
        <f>SUMIF('Rodda Stats to 17-18'!$A$3:$A$465,'Combined Stats - Formula'!$A451,'Rodda Stats to 17-18'!N$3:N$465)</f>
        <v>0</v>
      </c>
      <c r="O451">
        <f>SUMIF('Rodda Stats to 17-18'!$A$3:$A$465,'Combined Stats - Formula'!$A451,'Rodda Stats to 17-18'!O$3:O$465)</f>
        <v>0</v>
      </c>
      <c r="P451" t="str">
        <f t="shared" si="29"/>
        <v/>
      </c>
      <c r="Q451">
        <f t="shared" si="27"/>
        <v>0</v>
      </c>
      <c r="R451">
        <f t="shared" si="28"/>
        <v>0</v>
      </c>
      <c r="S451" s="23">
        <f>SUMIF('Rodda Stats to 17-18'!$A$3:$A$465,'Combined Stats - Formula'!$A451,'Rodda Stats to 17-18'!S$3:S$465)</f>
        <v>0</v>
      </c>
      <c r="T451">
        <f>SUMIF('Rodda Stats to 17-18'!$A$3:$A$465,'Combined Stats - Formula'!$A451,'Rodda Stats to 17-18'!T$3:T$465)</f>
        <v>0</v>
      </c>
      <c r="U451">
        <f>SUMIF('Rodda Stats to 17-18'!$A$3:$A$465,'Combined Stats - Formula'!$A451,'Rodda Stats to 17-18'!U$3:U$465)</f>
        <v>0</v>
      </c>
      <c r="V451">
        <f>SUMIF('Rodda Stats to 17-18'!$A$3:$A$465,'Combined Stats - Formula'!$A451,'Rodda Stats to 17-18'!V$3:V$465)</f>
        <v>0</v>
      </c>
    </row>
    <row r="452" spans="1:22" x14ac:dyDescent="0.25">
      <c r="B452">
        <f>SUMIF('Rodda Stats to 17-18'!$A$3:$A$465,'Combined Stats - Formula'!$A452,'Rodda Stats to 17-18'!B$3:B$465)</f>
        <v>0</v>
      </c>
      <c r="C452">
        <f>SUMIF('Rodda Stats to 17-18'!$A$3:$A$465,'Combined Stats - Formula'!$A452,'Rodda Stats to 17-18'!C$3:C$465)</f>
        <v>0</v>
      </c>
      <c r="D452">
        <f>SUMIF('Rodda Stats to 17-18'!$A$3:$A$465,'Combined Stats - Formula'!$A452,'Rodda Stats to 17-18'!D$3:D$465)</f>
        <v>0</v>
      </c>
      <c r="E452">
        <f>SUMIF('Rodda Stats to 17-18'!$A$3:$A$465,'Combined Stats - Formula'!$A452,'Rodda Stats to 17-18'!E$3:E$465)</f>
        <v>0</v>
      </c>
      <c r="F452">
        <f>SUMIF('Rodda Stats to 17-18'!$A$3:$A$465,'Combined Stats - Formula'!$A452,'Rodda Stats to 17-18'!F$3:F$465)</f>
        <v>0</v>
      </c>
      <c r="G452">
        <f>SUMIF('Rodda Stats to 17-18'!$A$3:$A$465,'Combined Stats - Formula'!$A452,'Rodda Stats to 17-18'!G$3:G$465)</f>
        <v>0</v>
      </c>
      <c r="H452">
        <f>SUMIF('Rodda Stats to 17-18'!$A$3:$A$465,'Combined Stats - Formula'!$A452,'Rodda Stats to 17-18'!H$3:H$465)</f>
        <v>0</v>
      </c>
      <c r="I452" s="23">
        <f>SUMIF('Rodda Stats to 17-18'!$A$3:$A$465,'Combined Stats - Formula'!$A452,'Rodda Stats to 17-18'!I$3:I$465)</f>
        <v>0</v>
      </c>
      <c r="J452" t="e">
        <f t="shared" ref="J452:J468" si="30">ROUND(E452/(D452-F452),2)</f>
        <v>#DIV/0!</v>
      </c>
      <c r="K452">
        <f>SUMIF('Rodda Stats to 17-18'!$A$3:$A$465,'Combined Stats - Formula'!$A452,'Rodda Stats to 17-18'!K$3:K$465)</f>
        <v>0</v>
      </c>
      <c r="L452">
        <f>SUMIF('Rodda Stats to 17-18'!$A$3:$A$465,'Combined Stats - Formula'!$A452,'Rodda Stats to 17-18'!L$3:L$465)</f>
        <v>0</v>
      </c>
      <c r="M452">
        <f>SUMIF('Rodda Stats to 17-18'!$A$3:$A$465,'Combined Stats - Formula'!$A452,'Rodda Stats to 17-18'!M$3:M$465)</f>
        <v>0</v>
      </c>
      <c r="N452">
        <f>SUMIF('Rodda Stats to 17-18'!$A$3:$A$465,'Combined Stats - Formula'!$A452,'Rodda Stats to 17-18'!N$3:N$465)</f>
        <v>0</v>
      </c>
      <c r="O452">
        <f>SUMIF('Rodda Stats to 17-18'!$A$3:$A$465,'Combined Stats - Formula'!$A452,'Rodda Stats to 17-18'!O$3:O$465)</f>
        <v>0</v>
      </c>
      <c r="P452" t="str">
        <f t="shared" ref="P452:P468" si="31">IFERROR(ROUND(M452/L452,2),"")</f>
        <v/>
      </c>
      <c r="Q452">
        <f t="shared" ref="Q452:Q468" si="32">IFERROR(ROUND((K452*6)/L452,2),0)</f>
        <v>0</v>
      </c>
      <c r="R452">
        <f t="shared" ref="R452:R468" si="33">IFERROR(ROUND(M452/K452,2),0)</f>
        <v>0</v>
      </c>
      <c r="S452" s="23">
        <f>SUMIF('Rodda Stats to 17-18'!$A$3:$A$465,'Combined Stats - Formula'!$A452,'Rodda Stats to 17-18'!S$3:S$465)</f>
        <v>0</v>
      </c>
      <c r="T452">
        <f>SUMIF('Rodda Stats to 17-18'!$A$3:$A$465,'Combined Stats - Formula'!$A452,'Rodda Stats to 17-18'!T$3:T$465)</f>
        <v>0</v>
      </c>
      <c r="U452">
        <f>SUMIF('Rodda Stats to 17-18'!$A$3:$A$465,'Combined Stats - Formula'!$A452,'Rodda Stats to 17-18'!U$3:U$465)</f>
        <v>0</v>
      </c>
      <c r="V452">
        <f>SUMIF('Rodda Stats to 17-18'!$A$3:$A$465,'Combined Stats - Formula'!$A452,'Rodda Stats to 17-18'!V$3:V$465)</f>
        <v>0</v>
      </c>
    </row>
    <row r="453" spans="1:22" x14ac:dyDescent="0.25">
      <c r="B453">
        <f>SUMIF('Rodda Stats to 17-18'!$A$3:$A$465,'Combined Stats - Formula'!$A453,'Rodda Stats to 17-18'!B$3:B$465)</f>
        <v>0</v>
      </c>
      <c r="C453">
        <f>SUMIF('Rodda Stats to 17-18'!$A$3:$A$465,'Combined Stats - Formula'!$A453,'Rodda Stats to 17-18'!C$3:C$465)</f>
        <v>0</v>
      </c>
      <c r="D453">
        <f>SUMIF('Rodda Stats to 17-18'!$A$3:$A$465,'Combined Stats - Formula'!$A453,'Rodda Stats to 17-18'!D$3:D$465)</f>
        <v>0</v>
      </c>
      <c r="E453">
        <f>SUMIF('Rodda Stats to 17-18'!$A$3:$A$465,'Combined Stats - Formula'!$A453,'Rodda Stats to 17-18'!E$3:E$465)</f>
        <v>0</v>
      </c>
      <c r="F453">
        <f>SUMIF('Rodda Stats to 17-18'!$A$3:$A$465,'Combined Stats - Formula'!$A453,'Rodda Stats to 17-18'!F$3:F$465)</f>
        <v>0</v>
      </c>
      <c r="G453">
        <f>SUMIF('Rodda Stats to 17-18'!$A$3:$A$465,'Combined Stats - Formula'!$A453,'Rodda Stats to 17-18'!G$3:G$465)</f>
        <v>0</v>
      </c>
      <c r="H453">
        <f>SUMIF('Rodda Stats to 17-18'!$A$3:$A$465,'Combined Stats - Formula'!$A453,'Rodda Stats to 17-18'!H$3:H$465)</f>
        <v>0</v>
      </c>
      <c r="I453" s="23">
        <f>SUMIF('Rodda Stats to 17-18'!$A$3:$A$465,'Combined Stats - Formula'!$A453,'Rodda Stats to 17-18'!I$3:I$465)</f>
        <v>0</v>
      </c>
      <c r="J453" t="e">
        <f t="shared" si="30"/>
        <v>#DIV/0!</v>
      </c>
      <c r="K453">
        <f>SUMIF('Rodda Stats to 17-18'!$A$3:$A$465,'Combined Stats - Formula'!$A453,'Rodda Stats to 17-18'!K$3:K$465)</f>
        <v>0</v>
      </c>
      <c r="L453">
        <f>SUMIF('Rodda Stats to 17-18'!$A$3:$A$465,'Combined Stats - Formula'!$A453,'Rodda Stats to 17-18'!L$3:L$465)</f>
        <v>0</v>
      </c>
      <c r="M453">
        <f>SUMIF('Rodda Stats to 17-18'!$A$3:$A$465,'Combined Stats - Formula'!$A453,'Rodda Stats to 17-18'!M$3:M$465)</f>
        <v>0</v>
      </c>
      <c r="N453">
        <f>SUMIF('Rodda Stats to 17-18'!$A$3:$A$465,'Combined Stats - Formula'!$A453,'Rodda Stats to 17-18'!N$3:N$465)</f>
        <v>0</v>
      </c>
      <c r="O453">
        <f>SUMIF('Rodda Stats to 17-18'!$A$3:$A$465,'Combined Stats - Formula'!$A453,'Rodda Stats to 17-18'!O$3:O$465)</f>
        <v>0</v>
      </c>
      <c r="P453" t="str">
        <f t="shared" si="31"/>
        <v/>
      </c>
      <c r="Q453">
        <f t="shared" si="32"/>
        <v>0</v>
      </c>
      <c r="R453">
        <f t="shared" si="33"/>
        <v>0</v>
      </c>
      <c r="S453" s="23">
        <f>SUMIF('Rodda Stats to 17-18'!$A$3:$A$465,'Combined Stats - Formula'!$A453,'Rodda Stats to 17-18'!S$3:S$465)</f>
        <v>0</v>
      </c>
      <c r="T453">
        <f>SUMIF('Rodda Stats to 17-18'!$A$3:$A$465,'Combined Stats - Formula'!$A453,'Rodda Stats to 17-18'!T$3:T$465)</f>
        <v>0</v>
      </c>
      <c r="U453">
        <f>SUMIF('Rodda Stats to 17-18'!$A$3:$A$465,'Combined Stats - Formula'!$A453,'Rodda Stats to 17-18'!U$3:U$465)</f>
        <v>0</v>
      </c>
      <c r="V453">
        <f>SUMIF('Rodda Stats to 17-18'!$A$3:$A$465,'Combined Stats - Formula'!$A453,'Rodda Stats to 17-18'!V$3:V$465)</f>
        <v>0</v>
      </c>
    </row>
    <row r="454" spans="1:22" x14ac:dyDescent="0.25">
      <c r="B454">
        <f>SUMIF('Rodda Stats to 17-18'!$A$3:$A$465,'Combined Stats - Formula'!$A454,'Rodda Stats to 17-18'!B$3:B$465)</f>
        <v>0</v>
      </c>
      <c r="C454">
        <f>SUMIF('Rodda Stats to 17-18'!$A$3:$A$465,'Combined Stats - Formula'!$A454,'Rodda Stats to 17-18'!C$3:C$465)</f>
        <v>0</v>
      </c>
      <c r="D454">
        <f>SUMIF('Rodda Stats to 17-18'!$A$3:$A$465,'Combined Stats - Formula'!$A454,'Rodda Stats to 17-18'!D$3:D$465)</f>
        <v>0</v>
      </c>
      <c r="E454">
        <f>SUMIF('Rodda Stats to 17-18'!$A$3:$A$465,'Combined Stats - Formula'!$A454,'Rodda Stats to 17-18'!E$3:E$465)</f>
        <v>0</v>
      </c>
      <c r="F454">
        <f>SUMIF('Rodda Stats to 17-18'!$A$3:$A$465,'Combined Stats - Formula'!$A454,'Rodda Stats to 17-18'!F$3:F$465)</f>
        <v>0</v>
      </c>
      <c r="G454">
        <f>SUMIF('Rodda Stats to 17-18'!$A$3:$A$465,'Combined Stats - Formula'!$A454,'Rodda Stats to 17-18'!G$3:G$465)</f>
        <v>0</v>
      </c>
      <c r="H454">
        <f>SUMIF('Rodda Stats to 17-18'!$A$3:$A$465,'Combined Stats - Formula'!$A454,'Rodda Stats to 17-18'!H$3:H$465)</f>
        <v>0</v>
      </c>
      <c r="I454" s="23">
        <f>SUMIF('Rodda Stats to 17-18'!$A$3:$A$465,'Combined Stats - Formula'!$A454,'Rodda Stats to 17-18'!I$3:I$465)</f>
        <v>0</v>
      </c>
      <c r="J454" t="e">
        <f t="shared" si="30"/>
        <v>#DIV/0!</v>
      </c>
      <c r="K454">
        <f>SUMIF('Rodda Stats to 17-18'!$A$3:$A$465,'Combined Stats - Formula'!$A454,'Rodda Stats to 17-18'!K$3:K$465)</f>
        <v>0</v>
      </c>
      <c r="L454">
        <f>SUMIF('Rodda Stats to 17-18'!$A$3:$A$465,'Combined Stats - Formula'!$A454,'Rodda Stats to 17-18'!L$3:L$465)</f>
        <v>0</v>
      </c>
      <c r="M454">
        <f>SUMIF('Rodda Stats to 17-18'!$A$3:$A$465,'Combined Stats - Formula'!$A454,'Rodda Stats to 17-18'!M$3:M$465)</f>
        <v>0</v>
      </c>
      <c r="N454">
        <f>SUMIF('Rodda Stats to 17-18'!$A$3:$A$465,'Combined Stats - Formula'!$A454,'Rodda Stats to 17-18'!N$3:N$465)</f>
        <v>0</v>
      </c>
      <c r="O454">
        <f>SUMIF('Rodda Stats to 17-18'!$A$3:$A$465,'Combined Stats - Formula'!$A454,'Rodda Stats to 17-18'!O$3:O$465)</f>
        <v>0</v>
      </c>
      <c r="P454" t="str">
        <f t="shared" si="31"/>
        <v/>
      </c>
      <c r="Q454">
        <f t="shared" si="32"/>
        <v>0</v>
      </c>
      <c r="R454">
        <f t="shared" si="33"/>
        <v>0</v>
      </c>
      <c r="S454" s="23">
        <f>SUMIF('Rodda Stats to 17-18'!$A$3:$A$465,'Combined Stats - Formula'!$A454,'Rodda Stats to 17-18'!S$3:S$465)</f>
        <v>0</v>
      </c>
      <c r="T454">
        <f>SUMIF('Rodda Stats to 17-18'!$A$3:$A$465,'Combined Stats - Formula'!$A454,'Rodda Stats to 17-18'!T$3:T$465)</f>
        <v>0</v>
      </c>
      <c r="U454">
        <f>SUMIF('Rodda Stats to 17-18'!$A$3:$A$465,'Combined Stats - Formula'!$A454,'Rodda Stats to 17-18'!U$3:U$465)</f>
        <v>0</v>
      </c>
      <c r="V454">
        <f>SUMIF('Rodda Stats to 17-18'!$A$3:$A$465,'Combined Stats - Formula'!$A454,'Rodda Stats to 17-18'!V$3:V$465)</f>
        <v>0</v>
      </c>
    </row>
    <row r="455" spans="1:22" x14ac:dyDescent="0.25">
      <c r="B455">
        <f>SUMIF('Rodda Stats to 17-18'!$A$3:$A$465,'Combined Stats - Formula'!$A455,'Rodda Stats to 17-18'!B$3:B$465)</f>
        <v>0</v>
      </c>
      <c r="C455">
        <f>SUMIF('Rodda Stats to 17-18'!$A$3:$A$465,'Combined Stats - Formula'!$A455,'Rodda Stats to 17-18'!C$3:C$465)</f>
        <v>0</v>
      </c>
      <c r="D455">
        <f>SUMIF('Rodda Stats to 17-18'!$A$3:$A$465,'Combined Stats - Formula'!$A455,'Rodda Stats to 17-18'!D$3:D$465)</f>
        <v>0</v>
      </c>
      <c r="E455">
        <f>SUMIF('Rodda Stats to 17-18'!$A$3:$A$465,'Combined Stats - Formula'!$A455,'Rodda Stats to 17-18'!E$3:E$465)</f>
        <v>0</v>
      </c>
      <c r="F455">
        <f>SUMIF('Rodda Stats to 17-18'!$A$3:$A$465,'Combined Stats - Formula'!$A455,'Rodda Stats to 17-18'!F$3:F$465)</f>
        <v>0</v>
      </c>
      <c r="G455">
        <f>SUMIF('Rodda Stats to 17-18'!$A$3:$A$465,'Combined Stats - Formula'!$A455,'Rodda Stats to 17-18'!G$3:G$465)</f>
        <v>0</v>
      </c>
      <c r="H455">
        <f>SUMIF('Rodda Stats to 17-18'!$A$3:$A$465,'Combined Stats - Formula'!$A455,'Rodda Stats to 17-18'!H$3:H$465)</f>
        <v>0</v>
      </c>
      <c r="I455" s="23">
        <f>SUMIF('Rodda Stats to 17-18'!$A$3:$A$465,'Combined Stats - Formula'!$A455,'Rodda Stats to 17-18'!I$3:I$465)</f>
        <v>0</v>
      </c>
      <c r="J455" t="e">
        <f t="shared" si="30"/>
        <v>#DIV/0!</v>
      </c>
      <c r="K455">
        <f>SUMIF('Rodda Stats to 17-18'!$A$3:$A$465,'Combined Stats - Formula'!$A455,'Rodda Stats to 17-18'!K$3:K$465)</f>
        <v>0</v>
      </c>
      <c r="L455">
        <f>SUMIF('Rodda Stats to 17-18'!$A$3:$A$465,'Combined Stats - Formula'!$A455,'Rodda Stats to 17-18'!L$3:L$465)</f>
        <v>0</v>
      </c>
      <c r="M455">
        <f>SUMIF('Rodda Stats to 17-18'!$A$3:$A$465,'Combined Stats - Formula'!$A455,'Rodda Stats to 17-18'!M$3:M$465)</f>
        <v>0</v>
      </c>
      <c r="N455">
        <f>SUMIF('Rodda Stats to 17-18'!$A$3:$A$465,'Combined Stats - Formula'!$A455,'Rodda Stats to 17-18'!N$3:N$465)</f>
        <v>0</v>
      </c>
      <c r="O455">
        <f>SUMIF('Rodda Stats to 17-18'!$A$3:$A$465,'Combined Stats - Formula'!$A455,'Rodda Stats to 17-18'!O$3:O$465)</f>
        <v>0</v>
      </c>
      <c r="P455" t="str">
        <f t="shared" si="31"/>
        <v/>
      </c>
      <c r="Q455">
        <f t="shared" si="32"/>
        <v>0</v>
      </c>
      <c r="R455">
        <f t="shared" si="33"/>
        <v>0</v>
      </c>
      <c r="S455" s="23">
        <f>SUMIF('Rodda Stats to 17-18'!$A$3:$A$465,'Combined Stats - Formula'!$A455,'Rodda Stats to 17-18'!S$3:S$465)</f>
        <v>0</v>
      </c>
      <c r="T455">
        <f>SUMIF('Rodda Stats to 17-18'!$A$3:$A$465,'Combined Stats - Formula'!$A455,'Rodda Stats to 17-18'!T$3:T$465)</f>
        <v>0</v>
      </c>
      <c r="U455">
        <f>SUMIF('Rodda Stats to 17-18'!$A$3:$A$465,'Combined Stats - Formula'!$A455,'Rodda Stats to 17-18'!U$3:U$465)</f>
        <v>0</v>
      </c>
      <c r="V455">
        <f>SUMIF('Rodda Stats to 17-18'!$A$3:$A$465,'Combined Stats - Formula'!$A455,'Rodda Stats to 17-18'!V$3:V$465)</f>
        <v>0</v>
      </c>
    </row>
    <row r="456" spans="1:22" x14ac:dyDescent="0.25">
      <c r="B456">
        <f>SUMIF('Rodda Stats to 17-18'!$A$3:$A$465,'Combined Stats - Formula'!$A456,'Rodda Stats to 17-18'!B$3:B$465)</f>
        <v>0</v>
      </c>
      <c r="C456">
        <f>SUMIF('Rodda Stats to 17-18'!$A$3:$A$465,'Combined Stats - Formula'!$A456,'Rodda Stats to 17-18'!C$3:C$465)</f>
        <v>0</v>
      </c>
      <c r="D456">
        <f>SUMIF('Rodda Stats to 17-18'!$A$3:$A$465,'Combined Stats - Formula'!$A456,'Rodda Stats to 17-18'!D$3:D$465)</f>
        <v>0</v>
      </c>
      <c r="E456">
        <f>SUMIF('Rodda Stats to 17-18'!$A$3:$A$465,'Combined Stats - Formula'!$A456,'Rodda Stats to 17-18'!E$3:E$465)</f>
        <v>0</v>
      </c>
      <c r="F456">
        <f>SUMIF('Rodda Stats to 17-18'!$A$3:$A$465,'Combined Stats - Formula'!$A456,'Rodda Stats to 17-18'!F$3:F$465)</f>
        <v>0</v>
      </c>
      <c r="G456">
        <f>SUMIF('Rodda Stats to 17-18'!$A$3:$A$465,'Combined Stats - Formula'!$A456,'Rodda Stats to 17-18'!G$3:G$465)</f>
        <v>0</v>
      </c>
      <c r="H456">
        <f>SUMIF('Rodda Stats to 17-18'!$A$3:$A$465,'Combined Stats - Formula'!$A456,'Rodda Stats to 17-18'!H$3:H$465)</f>
        <v>0</v>
      </c>
      <c r="I456" s="23">
        <f>SUMIF('Rodda Stats to 17-18'!$A$3:$A$465,'Combined Stats - Formula'!$A456,'Rodda Stats to 17-18'!I$3:I$465)</f>
        <v>0</v>
      </c>
      <c r="J456" t="e">
        <f t="shared" si="30"/>
        <v>#DIV/0!</v>
      </c>
      <c r="K456">
        <f>SUMIF('Rodda Stats to 17-18'!$A$3:$A$465,'Combined Stats - Formula'!$A456,'Rodda Stats to 17-18'!K$3:K$465)</f>
        <v>0</v>
      </c>
      <c r="L456">
        <f>SUMIF('Rodda Stats to 17-18'!$A$3:$A$465,'Combined Stats - Formula'!$A456,'Rodda Stats to 17-18'!L$3:L$465)</f>
        <v>0</v>
      </c>
      <c r="M456">
        <f>SUMIF('Rodda Stats to 17-18'!$A$3:$A$465,'Combined Stats - Formula'!$A456,'Rodda Stats to 17-18'!M$3:M$465)</f>
        <v>0</v>
      </c>
      <c r="N456">
        <f>SUMIF('Rodda Stats to 17-18'!$A$3:$A$465,'Combined Stats - Formula'!$A456,'Rodda Stats to 17-18'!N$3:N$465)</f>
        <v>0</v>
      </c>
      <c r="O456">
        <f>SUMIF('Rodda Stats to 17-18'!$A$3:$A$465,'Combined Stats - Formula'!$A456,'Rodda Stats to 17-18'!O$3:O$465)</f>
        <v>0</v>
      </c>
      <c r="P456" t="str">
        <f t="shared" si="31"/>
        <v/>
      </c>
      <c r="Q456">
        <f t="shared" si="32"/>
        <v>0</v>
      </c>
      <c r="R456">
        <f t="shared" si="33"/>
        <v>0</v>
      </c>
      <c r="S456" s="23">
        <f>SUMIF('Rodda Stats to 17-18'!$A$3:$A$465,'Combined Stats - Formula'!$A456,'Rodda Stats to 17-18'!S$3:S$465)</f>
        <v>0</v>
      </c>
      <c r="T456">
        <f>SUMIF('Rodda Stats to 17-18'!$A$3:$A$465,'Combined Stats - Formula'!$A456,'Rodda Stats to 17-18'!T$3:T$465)</f>
        <v>0</v>
      </c>
      <c r="U456">
        <f>SUMIF('Rodda Stats to 17-18'!$A$3:$A$465,'Combined Stats - Formula'!$A456,'Rodda Stats to 17-18'!U$3:U$465)</f>
        <v>0</v>
      </c>
      <c r="V456">
        <f>SUMIF('Rodda Stats to 17-18'!$A$3:$A$465,'Combined Stats - Formula'!$A456,'Rodda Stats to 17-18'!V$3:V$465)</f>
        <v>0</v>
      </c>
    </row>
    <row r="457" spans="1:22" x14ac:dyDescent="0.25">
      <c r="B457">
        <f>SUMIF('Rodda Stats to 17-18'!$A$3:$A$465,'Combined Stats - Formula'!$A457,'Rodda Stats to 17-18'!B$3:B$465)</f>
        <v>0</v>
      </c>
      <c r="C457">
        <f>SUMIF('Rodda Stats to 17-18'!$A$3:$A$465,'Combined Stats - Formula'!$A457,'Rodda Stats to 17-18'!C$3:C$465)</f>
        <v>0</v>
      </c>
      <c r="D457">
        <f>SUMIF('Rodda Stats to 17-18'!$A$3:$A$465,'Combined Stats - Formula'!$A457,'Rodda Stats to 17-18'!D$3:D$465)</f>
        <v>0</v>
      </c>
      <c r="E457">
        <f>SUMIF('Rodda Stats to 17-18'!$A$3:$A$465,'Combined Stats - Formula'!$A457,'Rodda Stats to 17-18'!E$3:E$465)</f>
        <v>0</v>
      </c>
      <c r="F457">
        <f>SUMIF('Rodda Stats to 17-18'!$A$3:$A$465,'Combined Stats - Formula'!$A457,'Rodda Stats to 17-18'!F$3:F$465)</f>
        <v>0</v>
      </c>
      <c r="G457">
        <f>SUMIF('Rodda Stats to 17-18'!$A$3:$A$465,'Combined Stats - Formula'!$A457,'Rodda Stats to 17-18'!G$3:G$465)</f>
        <v>0</v>
      </c>
      <c r="H457">
        <f>SUMIF('Rodda Stats to 17-18'!$A$3:$A$465,'Combined Stats - Formula'!$A457,'Rodda Stats to 17-18'!H$3:H$465)</f>
        <v>0</v>
      </c>
      <c r="I457" s="23">
        <f>SUMIF('Rodda Stats to 17-18'!$A$3:$A$465,'Combined Stats - Formula'!$A457,'Rodda Stats to 17-18'!I$3:I$465)</f>
        <v>0</v>
      </c>
      <c r="J457" t="e">
        <f t="shared" si="30"/>
        <v>#DIV/0!</v>
      </c>
      <c r="K457">
        <f>SUMIF('Rodda Stats to 17-18'!$A$3:$A$465,'Combined Stats - Formula'!$A457,'Rodda Stats to 17-18'!K$3:K$465)</f>
        <v>0</v>
      </c>
      <c r="L457">
        <f>SUMIF('Rodda Stats to 17-18'!$A$3:$A$465,'Combined Stats - Formula'!$A457,'Rodda Stats to 17-18'!L$3:L$465)</f>
        <v>0</v>
      </c>
      <c r="M457">
        <f>SUMIF('Rodda Stats to 17-18'!$A$3:$A$465,'Combined Stats - Formula'!$A457,'Rodda Stats to 17-18'!M$3:M$465)</f>
        <v>0</v>
      </c>
      <c r="N457">
        <f>SUMIF('Rodda Stats to 17-18'!$A$3:$A$465,'Combined Stats - Formula'!$A457,'Rodda Stats to 17-18'!N$3:N$465)</f>
        <v>0</v>
      </c>
      <c r="O457">
        <f>SUMIF('Rodda Stats to 17-18'!$A$3:$A$465,'Combined Stats - Formula'!$A457,'Rodda Stats to 17-18'!O$3:O$465)</f>
        <v>0</v>
      </c>
      <c r="P457" t="str">
        <f t="shared" si="31"/>
        <v/>
      </c>
      <c r="Q457">
        <f t="shared" si="32"/>
        <v>0</v>
      </c>
      <c r="R457">
        <f t="shared" si="33"/>
        <v>0</v>
      </c>
      <c r="S457" s="23">
        <f>SUMIF('Rodda Stats to 17-18'!$A$3:$A$465,'Combined Stats - Formula'!$A457,'Rodda Stats to 17-18'!S$3:S$465)</f>
        <v>0</v>
      </c>
      <c r="T457">
        <f>SUMIF('Rodda Stats to 17-18'!$A$3:$A$465,'Combined Stats - Formula'!$A457,'Rodda Stats to 17-18'!T$3:T$465)</f>
        <v>0</v>
      </c>
      <c r="U457">
        <f>SUMIF('Rodda Stats to 17-18'!$A$3:$A$465,'Combined Stats - Formula'!$A457,'Rodda Stats to 17-18'!U$3:U$465)</f>
        <v>0</v>
      </c>
      <c r="V457">
        <f>SUMIF('Rodda Stats to 17-18'!$A$3:$A$465,'Combined Stats - Formula'!$A457,'Rodda Stats to 17-18'!V$3:V$465)</f>
        <v>0</v>
      </c>
    </row>
    <row r="458" spans="1:22" x14ac:dyDescent="0.25">
      <c r="B458">
        <f>SUMIF('Rodda Stats to 17-18'!$A$3:$A$465,'Combined Stats - Formula'!$A458,'Rodda Stats to 17-18'!B$3:B$465)</f>
        <v>0</v>
      </c>
      <c r="C458">
        <f>SUMIF('Rodda Stats to 17-18'!$A$3:$A$465,'Combined Stats - Formula'!$A458,'Rodda Stats to 17-18'!C$3:C$465)</f>
        <v>0</v>
      </c>
      <c r="D458">
        <f>SUMIF('Rodda Stats to 17-18'!$A$3:$A$465,'Combined Stats - Formula'!$A458,'Rodda Stats to 17-18'!D$3:D$465)</f>
        <v>0</v>
      </c>
      <c r="E458">
        <f>SUMIF('Rodda Stats to 17-18'!$A$3:$A$465,'Combined Stats - Formula'!$A458,'Rodda Stats to 17-18'!E$3:E$465)</f>
        <v>0</v>
      </c>
      <c r="F458">
        <f>SUMIF('Rodda Stats to 17-18'!$A$3:$A$465,'Combined Stats - Formula'!$A458,'Rodda Stats to 17-18'!F$3:F$465)</f>
        <v>0</v>
      </c>
      <c r="G458">
        <f>SUMIF('Rodda Stats to 17-18'!$A$3:$A$465,'Combined Stats - Formula'!$A458,'Rodda Stats to 17-18'!G$3:G$465)</f>
        <v>0</v>
      </c>
      <c r="H458">
        <f>SUMIF('Rodda Stats to 17-18'!$A$3:$A$465,'Combined Stats - Formula'!$A458,'Rodda Stats to 17-18'!H$3:H$465)</f>
        <v>0</v>
      </c>
      <c r="I458" s="23">
        <f>SUMIF('Rodda Stats to 17-18'!$A$3:$A$465,'Combined Stats - Formula'!$A458,'Rodda Stats to 17-18'!I$3:I$465)</f>
        <v>0</v>
      </c>
      <c r="J458" t="e">
        <f t="shared" si="30"/>
        <v>#DIV/0!</v>
      </c>
      <c r="K458">
        <f>SUMIF('Rodda Stats to 17-18'!$A$3:$A$465,'Combined Stats - Formula'!$A458,'Rodda Stats to 17-18'!K$3:K$465)</f>
        <v>0</v>
      </c>
      <c r="L458">
        <f>SUMIF('Rodda Stats to 17-18'!$A$3:$A$465,'Combined Stats - Formula'!$A458,'Rodda Stats to 17-18'!L$3:L$465)</f>
        <v>0</v>
      </c>
      <c r="M458">
        <f>SUMIF('Rodda Stats to 17-18'!$A$3:$A$465,'Combined Stats - Formula'!$A458,'Rodda Stats to 17-18'!M$3:M$465)</f>
        <v>0</v>
      </c>
      <c r="N458">
        <f>SUMIF('Rodda Stats to 17-18'!$A$3:$A$465,'Combined Stats - Formula'!$A458,'Rodda Stats to 17-18'!N$3:N$465)</f>
        <v>0</v>
      </c>
      <c r="O458">
        <f>SUMIF('Rodda Stats to 17-18'!$A$3:$A$465,'Combined Stats - Formula'!$A458,'Rodda Stats to 17-18'!O$3:O$465)</f>
        <v>0</v>
      </c>
      <c r="P458" t="str">
        <f t="shared" si="31"/>
        <v/>
      </c>
      <c r="Q458">
        <f t="shared" si="32"/>
        <v>0</v>
      </c>
      <c r="R458">
        <f t="shared" si="33"/>
        <v>0</v>
      </c>
      <c r="S458" s="23">
        <f>SUMIF('Rodda Stats to 17-18'!$A$3:$A$465,'Combined Stats - Formula'!$A458,'Rodda Stats to 17-18'!S$3:S$465)</f>
        <v>0</v>
      </c>
      <c r="T458">
        <f>SUMIF('Rodda Stats to 17-18'!$A$3:$A$465,'Combined Stats - Formula'!$A458,'Rodda Stats to 17-18'!T$3:T$465)</f>
        <v>0</v>
      </c>
      <c r="U458">
        <f>SUMIF('Rodda Stats to 17-18'!$A$3:$A$465,'Combined Stats - Formula'!$A458,'Rodda Stats to 17-18'!U$3:U$465)</f>
        <v>0</v>
      </c>
      <c r="V458">
        <f>SUMIF('Rodda Stats to 17-18'!$A$3:$A$465,'Combined Stats - Formula'!$A458,'Rodda Stats to 17-18'!V$3:V$465)</f>
        <v>0</v>
      </c>
    </row>
    <row r="459" spans="1:22" x14ac:dyDescent="0.25">
      <c r="B459">
        <f>SUMIF('Rodda Stats to 17-18'!$A$3:$A$465,'Combined Stats - Formula'!$A459,'Rodda Stats to 17-18'!B$3:B$465)</f>
        <v>0</v>
      </c>
      <c r="C459">
        <f>SUMIF('Rodda Stats to 17-18'!$A$3:$A$465,'Combined Stats - Formula'!$A459,'Rodda Stats to 17-18'!C$3:C$465)</f>
        <v>0</v>
      </c>
      <c r="D459">
        <f>SUMIF('Rodda Stats to 17-18'!$A$3:$A$465,'Combined Stats - Formula'!$A459,'Rodda Stats to 17-18'!D$3:D$465)</f>
        <v>0</v>
      </c>
      <c r="E459">
        <f>SUMIF('Rodda Stats to 17-18'!$A$3:$A$465,'Combined Stats - Formula'!$A459,'Rodda Stats to 17-18'!E$3:E$465)</f>
        <v>0</v>
      </c>
      <c r="F459">
        <f>SUMIF('Rodda Stats to 17-18'!$A$3:$A$465,'Combined Stats - Formula'!$A459,'Rodda Stats to 17-18'!F$3:F$465)</f>
        <v>0</v>
      </c>
      <c r="G459">
        <f>SUMIF('Rodda Stats to 17-18'!$A$3:$A$465,'Combined Stats - Formula'!$A459,'Rodda Stats to 17-18'!G$3:G$465)</f>
        <v>0</v>
      </c>
      <c r="H459">
        <f>SUMIF('Rodda Stats to 17-18'!$A$3:$A$465,'Combined Stats - Formula'!$A459,'Rodda Stats to 17-18'!H$3:H$465)</f>
        <v>0</v>
      </c>
      <c r="I459" s="23">
        <f>SUMIF('Rodda Stats to 17-18'!$A$3:$A$465,'Combined Stats - Formula'!$A459,'Rodda Stats to 17-18'!I$3:I$465)</f>
        <v>0</v>
      </c>
      <c r="J459" t="e">
        <f t="shared" si="30"/>
        <v>#DIV/0!</v>
      </c>
      <c r="K459">
        <f>SUMIF('Rodda Stats to 17-18'!$A$3:$A$465,'Combined Stats - Formula'!$A459,'Rodda Stats to 17-18'!K$3:K$465)</f>
        <v>0</v>
      </c>
      <c r="L459">
        <f>SUMIF('Rodda Stats to 17-18'!$A$3:$A$465,'Combined Stats - Formula'!$A459,'Rodda Stats to 17-18'!L$3:L$465)</f>
        <v>0</v>
      </c>
      <c r="M459">
        <f>SUMIF('Rodda Stats to 17-18'!$A$3:$A$465,'Combined Stats - Formula'!$A459,'Rodda Stats to 17-18'!M$3:M$465)</f>
        <v>0</v>
      </c>
      <c r="N459">
        <f>SUMIF('Rodda Stats to 17-18'!$A$3:$A$465,'Combined Stats - Formula'!$A459,'Rodda Stats to 17-18'!N$3:N$465)</f>
        <v>0</v>
      </c>
      <c r="O459">
        <f>SUMIF('Rodda Stats to 17-18'!$A$3:$A$465,'Combined Stats - Formula'!$A459,'Rodda Stats to 17-18'!O$3:O$465)</f>
        <v>0</v>
      </c>
      <c r="P459" t="str">
        <f t="shared" si="31"/>
        <v/>
      </c>
      <c r="Q459">
        <f t="shared" si="32"/>
        <v>0</v>
      </c>
      <c r="R459">
        <f t="shared" si="33"/>
        <v>0</v>
      </c>
      <c r="S459" s="23">
        <f>SUMIF('Rodda Stats to 17-18'!$A$3:$A$465,'Combined Stats - Formula'!$A459,'Rodda Stats to 17-18'!S$3:S$465)</f>
        <v>0</v>
      </c>
      <c r="T459">
        <f>SUMIF('Rodda Stats to 17-18'!$A$3:$A$465,'Combined Stats - Formula'!$A459,'Rodda Stats to 17-18'!T$3:T$465)</f>
        <v>0</v>
      </c>
      <c r="U459">
        <f>SUMIF('Rodda Stats to 17-18'!$A$3:$A$465,'Combined Stats - Formula'!$A459,'Rodda Stats to 17-18'!U$3:U$465)</f>
        <v>0</v>
      </c>
      <c r="V459">
        <f>SUMIF('Rodda Stats to 17-18'!$A$3:$A$465,'Combined Stats - Formula'!$A459,'Rodda Stats to 17-18'!V$3:V$465)</f>
        <v>0</v>
      </c>
    </row>
    <row r="460" spans="1:22" x14ac:dyDescent="0.25">
      <c r="B460">
        <f>SUMIF('Rodda Stats to 17-18'!$A$3:$A$465,'Combined Stats - Formula'!$A460,'Rodda Stats to 17-18'!B$3:B$465)</f>
        <v>0</v>
      </c>
      <c r="C460">
        <f>SUMIF('Rodda Stats to 17-18'!$A$3:$A$465,'Combined Stats - Formula'!$A460,'Rodda Stats to 17-18'!C$3:C$465)</f>
        <v>0</v>
      </c>
      <c r="D460">
        <f>SUMIF('Rodda Stats to 17-18'!$A$3:$A$465,'Combined Stats - Formula'!$A460,'Rodda Stats to 17-18'!D$3:D$465)</f>
        <v>0</v>
      </c>
      <c r="E460">
        <f>SUMIF('Rodda Stats to 17-18'!$A$3:$A$465,'Combined Stats - Formula'!$A460,'Rodda Stats to 17-18'!E$3:E$465)</f>
        <v>0</v>
      </c>
      <c r="F460">
        <f>SUMIF('Rodda Stats to 17-18'!$A$3:$A$465,'Combined Stats - Formula'!$A460,'Rodda Stats to 17-18'!F$3:F$465)</f>
        <v>0</v>
      </c>
      <c r="G460">
        <f>SUMIF('Rodda Stats to 17-18'!$A$3:$A$465,'Combined Stats - Formula'!$A460,'Rodda Stats to 17-18'!G$3:G$465)</f>
        <v>0</v>
      </c>
      <c r="H460">
        <f>SUMIF('Rodda Stats to 17-18'!$A$3:$A$465,'Combined Stats - Formula'!$A460,'Rodda Stats to 17-18'!H$3:H$465)</f>
        <v>0</v>
      </c>
      <c r="I460" s="23">
        <f>SUMIF('Rodda Stats to 17-18'!$A$3:$A$465,'Combined Stats - Formula'!$A460,'Rodda Stats to 17-18'!I$3:I$465)</f>
        <v>0</v>
      </c>
      <c r="J460" t="e">
        <f t="shared" si="30"/>
        <v>#DIV/0!</v>
      </c>
      <c r="K460">
        <f>SUMIF('Rodda Stats to 17-18'!$A$3:$A$465,'Combined Stats - Formula'!$A460,'Rodda Stats to 17-18'!K$3:K$465)</f>
        <v>0</v>
      </c>
      <c r="L460">
        <f>SUMIF('Rodda Stats to 17-18'!$A$3:$A$465,'Combined Stats - Formula'!$A460,'Rodda Stats to 17-18'!L$3:L$465)</f>
        <v>0</v>
      </c>
      <c r="M460">
        <f>SUMIF('Rodda Stats to 17-18'!$A$3:$A$465,'Combined Stats - Formula'!$A460,'Rodda Stats to 17-18'!M$3:M$465)</f>
        <v>0</v>
      </c>
      <c r="N460">
        <f>SUMIF('Rodda Stats to 17-18'!$A$3:$A$465,'Combined Stats - Formula'!$A460,'Rodda Stats to 17-18'!N$3:N$465)</f>
        <v>0</v>
      </c>
      <c r="O460">
        <f>SUMIF('Rodda Stats to 17-18'!$A$3:$A$465,'Combined Stats - Formula'!$A460,'Rodda Stats to 17-18'!O$3:O$465)</f>
        <v>0</v>
      </c>
      <c r="P460" t="str">
        <f t="shared" si="31"/>
        <v/>
      </c>
      <c r="Q460">
        <f t="shared" si="32"/>
        <v>0</v>
      </c>
      <c r="R460">
        <f t="shared" si="33"/>
        <v>0</v>
      </c>
      <c r="S460" s="23">
        <f>SUMIF('Rodda Stats to 17-18'!$A$3:$A$465,'Combined Stats - Formula'!$A460,'Rodda Stats to 17-18'!S$3:S$465)</f>
        <v>0</v>
      </c>
      <c r="T460">
        <f>SUMIF('Rodda Stats to 17-18'!$A$3:$A$465,'Combined Stats - Formula'!$A460,'Rodda Stats to 17-18'!T$3:T$465)</f>
        <v>0</v>
      </c>
      <c r="U460">
        <f>SUMIF('Rodda Stats to 17-18'!$A$3:$A$465,'Combined Stats - Formula'!$A460,'Rodda Stats to 17-18'!U$3:U$465)</f>
        <v>0</v>
      </c>
      <c r="V460">
        <f>SUMIF('Rodda Stats to 17-18'!$A$3:$A$465,'Combined Stats - Formula'!$A460,'Rodda Stats to 17-18'!V$3:V$465)</f>
        <v>0</v>
      </c>
    </row>
    <row r="461" spans="1:22" x14ac:dyDescent="0.25">
      <c r="B461">
        <f>SUMIF('Rodda Stats to 17-18'!$A$3:$A$465,'Combined Stats - Formula'!$A461,'Rodda Stats to 17-18'!B$3:B$465)</f>
        <v>0</v>
      </c>
      <c r="C461">
        <f>SUMIF('Rodda Stats to 17-18'!$A$3:$A$465,'Combined Stats - Formula'!$A461,'Rodda Stats to 17-18'!C$3:C$465)</f>
        <v>0</v>
      </c>
      <c r="D461">
        <f>SUMIF('Rodda Stats to 17-18'!$A$3:$A$465,'Combined Stats - Formula'!$A461,'Rodda Stats to 17-18'!D$3:D$465)</f>
        <v>0</v>
      </c>
      <c r="E461">
        <f>SUMIF('Rodda Stats to 17-18'!$A$3:$A$465,'Combined Stats - Formula'!$A461,'Rodda Stats to 17-18'!E$3:E$465)</f>
        <v>0</v>
      </c>
      <c r="F461">
        <f>SUMIF('Rodda Stats to 17-18'!$A$3:$A$465,'Combined Stats - Formula'!$A461,'Rodda Stats to 17-18'!F$3:F$465)</f>
        <v>0</v>
      </c>
      <c r="G461">
        <f>SUMIF('Rodda Stats to 17-18'!$A$3:$A$465,'Combined Stats - Formula'!$A461,'Rodda Stats to 17-18'!G$3:G$465)</f>
        <v>0</v>
      </c>
      <c r="H461">
        <f>SUMIF('Rodda Stats to 17-18'!$A$3:$A$465,'Combined Stats - Formula'!$A461,'Rodda Stats to 17-18'!H$3:H$465)</f>
        <v>0</v>
      </c>
      <c r="I461" s="23">
        <f>SUMIF('Rodda Stats to 17-18'!$A$3:$A$465,'Combined Stats - Formula'!$A461,'Rodda Stats to 17-18'!I$3:I$465)</f>
        <v>0</v>
      </c>
      <c r="J461" t="e">
        <f t="shared" si="30"/>
        <v>#DIV/0!</v>
      </c>
      <c r="K461">
        <f>SUMIF('Rodda Stats to 17-18'!$A$3:$A$465,'Combined Stats - Formula'!$A461,'Rodda Stats to 17-18'!K$3:K$465)</f>
        <v>0</v>
      </c>
      <c r="L461">
        <f>SUMIF('Rodda Stats to 17-18'!$A$3:$A$465,'Combined Stats - Formula'!$A461,'Rodda Stats to 17-18'!L$3:L$465)</f>
        <v>0</v>
      </c>
      <c r="M461">
        <f>SUMIF('Rodda Stats to 17-18'!$A$3:$A$465,'Combined Stats - Formula'!$A461,'Rodda Stats to 17-18'!M$3:M$465)</f>
        <v>0</v>
      </c>
      <c r="N461">
        <f>SUMIF('Rodda Stats to 17-18'!$A$3:$A$465,'Combined Stats - Formula'!$A461,'Rodda Stats to 17-18'!N$3:N$465)</f>
        <v>0</v>
      </c>
      <c r="O461">
        <f>SUMIF('Rodda Stats to 17-18'!$A$3:$A$465,'Combined Stats - Formula'!$A461,'Rodda Stats to 17-18'!O$3:O$465)</f>
        <v>0</v>
      </c>
      <c r="P461" t="str">
        <f t="shared" si="31"/>
        <v/>
      </c>
      <c r="Q461">
        <f t="shared" si="32"/>
        <v>0</v>
      </c>
      <c r="R461">
        <f t="shared" si="33"/>
        <v>0</v>
      </c>
      <c r="S461" s="23">
        <f>SUMIF('Rodda Stats to 17-18'!$A$3:$A$465,'Combined Stats - Formula'!$A461,'Rodda Stats to 17-18'!S$3:S$465)</f>
        <v>0</v>
      </c>
      <c r="T461">
        <f>SUMIF('Rodda Stats to 17-18'!$A$3:$A$465,'Combined Stats - Formula'!$A461,'Rodda Stats to 17-18'!T$3:T$465)</f>
        <v>0</v>
      </c>
      <c r="U461">
        <f>SUMIF('Rodda Stats to 17-18'!$A$3:$A$465,'Combined Stats - Formula'!$A461,'Rodda Stats to 17-18'!U$3:U$465)</f>
        <v>0</v>
      </c>
      <c r="V461">
        <f>SUMIF('Rodda Stats to 17-18'!$A$3:$A$465,'Combined Stats - Formula'!$A461,'Rodda Stats to 17-18'!V$3:V$465)</f>
        <v>0</v>
      </c>
    </row>
    <row r="462" spans="1:22" x14ac:dyDescent="0.25">
      <c r="B462">
        <f>SUMIF('Rodda Stats to 17-18'!$A$3:$A$465,'Combined Stats - Formula'!$A462,'Rodda Stats to 17-18'!B$3:B$465)</f>
        <v>0</v>
      </c>
      <c r="C462">
        <f>SUMIF('Rodda Stats to 17-18'!$A$3:$A$465,'Combined Stats - Formula'!$A462,'Rodda Stats to 17-18'!C$3:C$465)</f>
        <v>0</v>
      </c>
      <c r="D462">
        <f>SUMIF('Rodda Stats to 17-18'!$A$3:$A$465,'Combined Stats - Formula'!$A462,'Rodda Stats to 17-18'!D$3:D$465)</f>
        <v>0</v>
      </c>
      <c r="E462">
        <f>SUMIF('Rodda Stats to 17-18'!$A$3:$A$465,'Combined Stats - Formula'!$A462,'Rodda Stats to 17-18'!E$3:E$465)</f>
        <v>0</v>
      </c>
      <c r="F462">
        <f>SUMIF('Rodda Stats to 17-18'!$A$3:$A$465,'Combined Stats - Formula'!$A462,'Rodda Stats to 17-18'!F$3:F$465)</f>
        <v>0</v>
      </c>
      <c r="G462">
        <f>SUMIF('Rodda Stats to 17-18'!$A$3:$A$465,'Combined Stats - Formula'!$A462,'Rodda Stats to 17-18'!G$3:G$465)</f>
        <v>0</v>
      </c>
      <c r="H462">
        <f>SUMIF('Rodda Stats to 17-18'!$A$3:$A$465,'Combined Stats - Formula'!$A462,'Rodda Stats to 17-18'!H$3:H$465)</f>
        <v>0</v>
      </c>
      <c r="I462" s="23">
        <f>SUMIF('Rodda Stats to 17-18'!$A$3:$A$465,'Combined Stats - Formula'!$A462,'Rodda Stats to 17-18'!I$3:I$465)</f>
        <v>0</v>
      </c>
      <c r="J462" t="e">
        <f t="shared" si="30"/>
        <v>#DIV/0!</v>
      </c>
      <c r="K462">
        <f>SUMIF('Rodda Stats to 17-18'!$A$3:$A$465,'Combined Stats - Formula'!$A462,'Rodda Stats to 17-18'!K$3:K$465)</f>
        <v>0</v>
      </c>
      <c r="L462">
        <f>SUMIF('Rodda Stats to 17-18'!$A$3:$A$465,'Combined Stats - Formula'!$A462,'Rodda Stats to 17-18'!L$3:L$465)</f>
        <v>0</v>
      </c>
      <c r="M462">
        <f>SUMIF('Rodda Stats to 17-18'!$A$3:$A$465,'Combined Stats - Formula'!$A462,'Rodda Stats to 17-18'!M$3:M$465)</f>
        <v>0</v>
      </c>
      <c r="N462">
        <f>SUMIF('Rodda Stats to 17-18'!$A$3:$A$465,'Combined Stats - Formula'!$A462,'Rodda Stats to 17-18'!N$3:N$465)</f>
        <v>0</v>
      </c>
      <c r="O462">
        <f>SUMIF('Rodda Stats to 17-18'!$A$3:$A$465,'Combined Stats - Formula'!$A462,'Rodda Stats to 17-18'!O$3:O$465)</f>
        <v>0</v>
      </c>
      <c r="P462" t="str">
        <f t="shared" si="31"/>
        <v/>
      </c>
      <c r="Q462">
        <f t="shared" si="32"/>
        <v>0</v>
      </c>
      <c r="R462">
        <f t="shared" si="33"/>
        <v>0</v>
      </c>
      <c r="S462" s="23">
        <f>SUMIF('Rodda Stats to 17-18'!$A$3:$A$465,'Combined Stats - Formula'!$A462,'Rodda Stats to 17-18'!S$3:S$465)</f>
        <v>0</v>
      </c>
      <c r="T462">
        <f>SUMIF('Rodda Stats to 17-18'!$A$3:$A$465,'Combined Stats - Formula'!$A462,'Rodda Stats to 17-18'!T$3:T$465)</f>
        <v>0</v>
      </c>
      <c r="U462">
        <f>SUMIF('Rodda Stats to 17-18'!$A$3:$A$465,'Combined Stats - Formula'!$A462,'Rodda Stats to 17-18'!U$3:U$465)</f>
        <v>0</v>
      </c>
      <c r="V462">
        <f>SUMIF('Rodda Stats to 17-18'!$A$3:$A$465,'Combined Stats - Formula'!$A462,'Rodda Stats to 17-18'!V$3:V$465)</f>
        <v>0</v>
      </c>
    </row>
    <row r="463" spans="1:22" x14ac:dyDescent="0.25">
      <c r="B463">
        <f>SUMIF('Rodda Stats to 17-18'!$A$3:$A$465,'Combined Stats - Formula'!$A463,'Rodda Stats to 17-18'!B$3:B$465)</f>
        <v>0</v>
      </c>
      <c r="C463">
        <f>SUMIF('Rodda Stats to 17-18'!$A$3:$A$465,'Combined Stats - Formula'!$A463,'Rodda Stats to 17-18'!C$3:C$465)</f>
        <v>0</v>
      </c>
      <c r="D463">
        <f>SUMIF('Rodda Stats to 17-18'!$A$3:$A$465,'Combined Stats - Formula'!$A463,'Rodda Stats to 17-18'!D$3:D$465)</f>
        <v>0</v>
      </c>
      <c r="E463">
        <f>SUMIF('Rodda Stats to 17-18'!$A$3:$A$465,'Combined Stats - Formula'!$A463,'Rodda Stats to 17-18'!E$3:E$465)</f>
        <v>0</v>
      </c>
      <c r="F463">
        <f>SUMIF('Rodda Stats to 17-18'!$A$3:$A$465,'Combined Stats - Formula'!$A463,'Rodda Stats to 17-18'!F$3:F$465)</f>
        <v>0</v>
      </c>
      <c r="G463">
        <f>SUMIF('Rodda Stats to 17-18'!$A$3:$A$465,'Combined Stats - Formula'!$A463,'Rodda Stats to 17-18'!G$3:G$465)</f>
        <v>0</v>
      </c>
      <c r="H463">
        <f>SUMIF('Rodda Stats to 17-18'!$A$3:$A$465,'Combined Stats - Formula'!$A463,'Rodda Stats to 17-18'!H$3:H$465)</f>
        <v>0</v>
      </c>
      <c r="I463" s="23">
        <f>SUMIF('Rodda Stats to 17-18'!$A$3:$A$465,'Combined Stats - Formula'!$A463,'Rodda Stats to 17-18'!I$3:I$465)</f>
        <v>0</v>
      </c>
      <c r="J463" t="e">
        <f t="shared" si="30"/>
        <v>#DIV/0!</v>
      </c>
      <c r="K463">
        <f>SUMIF('Rodda Stats to 17-18'!$A$3:$A$465,'Combined Stats - Formula'!$A463,'Rodda Stats to 17-18'!K$3:K$465)</f>
        <v>0</v>
      </c>
      <c r="L463">
        <f>SUMIF('Rodda Stats to 17-18'!$A$3:$A$465,'Combined Stats - Formula'!$A463,'Rodda Stats to 17-18'!L$3:L$465)</f>
        <v>0</v>
      </c>
      <c r="M463">
        <f>SUMIF('Rodda Stats to 17-18'!$A$3:$A$465,'Combined Stats - Formula'!$A463,'Rodda Stats to 17-18'!M$3:M$465)</f>
        <v>0</v>
      </c>
      <c r="N463">
        <f>SUMIF('Rodda Stats to 17-18'!$A$3:$A$465,'Combined Stats - Formula'!$A463,'Rodda Stats to 17-18'!N$3:N$465)</f>
        <v>0</v>
      </c>
      <c r="O463">
        <f>SUMIF('Rodda Stats to 17-18'!$A$3:$A$465,'Combined Stats - Formula'!$A463,'Rodda Stats to 17-18'!O$3:O$465)</f>
        <v>0</v>
      </c>
      <c r="P463" t="str">
        <f t="shared" si="31"/>
        <v/>
      </c>
      <c r="Q463">
        <f t="shared" si="32"/>
        <v>0</v>
      </c>
      <c r="R463">
        <f t="shared" si="33"/>
        <v>0</v>
      </c>
      <c r="S463" s="23">
        <f>SUMIF('Rodda Stats to 17-18'!$A$3:$A$465,'Combined Stats - Formula'!$A463,'Rodda Stats to 17-18'!S$3:S$465)</f>
        <v>0</v>
      </c>
      <c r="T463">
        <f>SUMIF('Rodda Stats to 17-18'!$A$3:$A$465,'Combined Stats - Formula'!$A463,'Rodda Stats to 17-18'!T$3:T$465)</f>
        <v>0</v>
      </c>
      <c r="U463">
        <f>SUMIF('Rodda Stats to 17-18'!$A$3:$A$465,'Combined Stats - Formula'!$A463,'Rodda Stats to 17-18'!U$3:U$465)</f>
        <v>0</v>
      </c>
      <c r="V463">
        <f>SUMIF('Rodda Stats to 17-18'!$A$3:$A$465,'Combined Stats - Formula'!$A463,'Rodda Stats to 17-18'!V$3:V$465)</f>
        <v>0</v>
      </c>
    </row>
    <row r="464" spans="1:22" x14ac:dyDescent="0.25">
      <c r="B464">
        <f>SUMIF('Rodda Stats to 17-18'!$A$3:$A$465,'Combined Stats - Formula'!$A464,'Rodda Stats to 17-18'!B$3:B$465)</f>
        <v>0</v>
      </c>
      <c r="C464">
        <f>SUMIF('Rodda Stats to 17-18'!$A$3:$A$465,'Combined Stats - Formula'!$A464,'Rodda Stats to 17-18'!C$3:C$465)</f>
        <v>0</v>
      </c>
      <c r="D464">
        <f>SUMIF('Rodda Stats to 17-18'!$A$3:$A$465,'Combined Stats - Formula'!$A464,'Rodda Stats to 17-18'!D$3:D$465)</f>
        <v>0</v>
      </c>
      <c r="E464">
        <f>SUMIF('Rodda Stats to 17-18'!$A$3:$A$465,'Combined Stats - Formula'!$A464,'Rodda Stats to 17-18'!E$3:E$465)</f>
        <v>0</v>
      </c>
      <c r="F464">
        <f>SUMIF('Rodda Stats to 17-18'!$A$3:$A$465,'Combined Stats - Formula'!$A464,'Rodda Stats to 17-18'!F$3:F$465)</f>
        <v>0</v>
      </c>
      <c r="G464">
        <f>SUMIF('Rodda Stats to 17-18'!$A$3:$A$465,'Combined Stats - Formula'!$A464,'Rodda Stats to 17-18'!G$3:G$465)</f>
        <v>0</v>
      </c>
      <c r="H464">
        <f>SUMIF('Rodda Stats to 17-18'!$A$3:$A$465,'Combined Stats - Formula'!$A464,'Rodda Stats to 17-18'!H$3:H$465)</f>
        <v>0</v>
      </c>
      <c r="I464" s="23">
        <f>SUMIF('Rodda Stats to 17-18'!$A$3:$A$465,'Combined Stats - Formula'!$A464,'Rodda Stats to 17-18'!I$3:I$465)</f>
        <v>0</v>
      </c>
      <c r="J464" t="e">
        <f t="shared" si="30"/>
        <v>#DIV/0!</v>
      </c>
      <c r="K464">
        <f>SUMIF('Rodda Stats to 17-18'!$A$3:$A$465,'Combined Stats - Formula'!$A464,'Rodda Stats to 17-18'!K$3:K$465)</f>
        <v>0</v>
      </c>
      <c r="L464">
        <f>SUMIF('Rodda Stats to 17-18'!$A$3:$A$465,'Combined Stats - Formula'!$A464,'Rodda Stats to 17-18'!L$3:L$465)</f>
        <v>0</v>
      </c>
      <c r="M464">
        <f>SUMIF('Rodda Stats to 17-18'!$A$3:$A$465,'Combined Stats - Formula'!$A464,'Rodda Stats to 17-18'!M$3:M$465)</f>
        <v>0</v>
      </c>
      <c r="N464">
        <f>SUMIF('Rodda Stats to 17-18'!$A$3:$A$465,'Combined Stats - Formula'!$A464,'Rodda Stats to 17-18'!N$3:N$465)</f>
        <v>0</v>
      </c>
      <c r="O464">
        <f>SUMIF('Rodda Stats to 17-18'!$A$3:$A$465,'Combined Stats - Formula'!$A464,'Rodda Stats to 17-18'!O$3:O$465)</f>
        <v>0</v>
      </c>
      <c r="P464" t="str">
        <f t="shared" si="31"/>
        <v/>
      </c>
      <c r="Q464">
        <f t="shared" si="32"/>
        <v>0</v>
      </c>
      <c r="R464">
        <f t="shared" si="33"/>
        <v>0</v>
      </c>
      <c r="S464" s="23">
        <f>SUMIF('Rodda Stats to 17-18'!$A$3:$A$465,'Combined Stats - Formula'!$A464,'Rodda Stats to 17-18'!S$3:S$465)</f>
        <v>0</v>
      </c>
      <c r="T464">
        <f>SUMIF('Rodda Stats to 17-18'!$A$3:$A$465,'Combined Stats - Formula'!$A464,'Rodda Stats to 17-18'!T$3:T$465)</f>
        <v>0</v>
      </c>
      <c r="U464">
        <f>SUMIF('Rodda Stats to 17-18'!$A$3:$A$465,'Combined Stats - Formula'!$A464,'Rodda Stats to 17-18'!U$3:U$465)</f>
        <v>0</v>
      </c>
      <c r="V464">
        <f>SUMIF('Rodda Stats to 17-18'!$A$3:$A$465,'Combined Stats - Formula'!$A464,'Rodda Stats to 17-18'!V$3:V$465)</f>
        <v>0</v>
      </c>
    </row>
    <row r="465" spans="2:22" x14ac:dyDescent="0.25">
      <c r="B465">
        <f>SUMIF('Rodda Stats to 17-18'!$A$3:$A$465,'Combined Stats - Formula'!$A465,'Rodda Stats to 17-18'!B$3:B$465)</f>
        <v>0</v>
      </c>
      <c r="C465">
        <f>SUMIF('Rodda Stats to 17-18'!$A$3:$A$465,'Combined Stats - Formula'!$A465,'Rodda Stats to 17-18'!C$3:C$465)</f>
        <v>0</v>
      </c>
      <c r="D465">
        <f>SUMIF('Rodda Stats to 17-18'!$A$3:$A$465,'Combined Stats - Formula'!$A465,'Rodda Stats to 17-18'!D$3:D$465)</f>
        <v>0</v>
      </c>
      <c r="E465">
        <f>SUMIF('Rodda Stats to 17-18'!$A$3:$A$465,'Combined Stats - Formula'!$A465,'Rodda Stats to 17-18'!E$3:E$465)</f>
        <v>0</v>
      </c>
      <c r="F465">
        <f>SUMIF('Rodda Stats to 17-18'!$A$3:$A$465,'Combined Stats - Formula'!$A465,'Rodda Stats to 17-18'!F$3:F$465)</f>
        <v>0</v>
      </c>
      <c r="G465">
        <f>SUMIF('Rodda Stats to 17-18'!$A$3:$A$465,'Combined Stats - Formula'!$A465,'Rodda Stats to 17-18'!G$3:G$465)</f>
        <v>0</v>
      </c>
      <c r="H465">
        <f>SUMIF('Rodda Stats to 17-18'!$A$3:$A$465,'Combined Stats - Formula'!$A465,'Rodda Stats to 17-18'!H$3:H$465)</f>
        <v>0</v>
      </c>
      <c r="I465" s="23">
        <f>SUMIF('Rodda Stats to 17-18'!$A$3:$A$465,'Combined Stats - Formula'!$A465,'Rodda Stats to 17-18'!I$3:I$465)</f>
        <v>0</v>
      </c>
      <c r="J465" t="e">
        <f t="shared" si="30"/>
        <v>#DIV/0!</v>
      </c>
      <c r="K465">
        <f>SUMIF('Rodda Stats to 17-18'!$A$3:$A$465,'Combined Stats - Formula'!$A465,'Rodda Stats to 17-18'!K$3:K$465)</f>
        <v>0</v>
      </c>
      <c r="L465">
        <f>SUMIF('Rodda Stats to 17-18'!$A$3:$A$465,'Combined Stats - Formula'!$A465,'Rodda Stats to 17-18'!L$3:L$465)</f>
        <v>0</v>
      </c>
      <c r="M465">
        <f>SUMIF('Rodda Stats to 17-18'!$A$3:$A$465,'Combined Stats - Formula'!$A465,'Rodda Stats to 17-18'!M$3:M$465)</f>
        <v>0</v>
      </c>
      <c r="N465">
        <f>SUMIF('Rodda Stats to 17-18'!$A$3:$A$465,'Combined Stats - Formula'!$A465,'Rodda Stats to 17-18'!N$3:N$465)</f>
        <v>0</v>
      </c>
      <c r="O465">
        <f>SUMIF('Rodda Stats to 17-18'!$A$3:$A$465,'Combined Stats - Formula'!$A465,'Rodda Stats to 17-18'!O$3:O$465)</f>
        <v>0</v>
      </c>
      <c r="P465" t="str">
        <f t="shared" si="31"/>
        <v/>
      </c>
      <c r="Q465">
        <f t="shared" si="32"/>
        <v>0</v>
      </c>
      <c r="R465">
        <f t="shared" si="33"/>
        <v>0</v>
      </c>
      <c r="S465" s="23">
        <f>SUMIF('Rodda Stats to 17-18'!$A$3:$A$465,'Combined Stats - Formula'!$A465,'Rodda Stats to 17-18'!S$3:S$465)</f>
        <v>0</v>
      </c>
      <c r="T465">
        <f>SUMIF('Rodda Stats to 17-18'!$A$3:$A$465,'Combined Stats - Formula'!$A465,'Rodda Stats to 17-18'!T$3:T$465)</f>
        <v>0</v>
      </c>
      <c r="U465">
        <f>SUMIF('Rodda Stats to 17-18'!$A$3:$A$465,'Combined Stats - Formula'!$A465,'Rodda Stats to 17-18'!U$3:U$465)</f>
        <v>0</v>
      </c>
      <c r="V465">
        <f>SUMIF('Rodda Stats to 17-18'!$A$3:$A$465,'Combined Stats - Formula'!$A465,'Rodda Stats to 17-18'!V$3:V$465)</f>
        <v>0</v>
      </c>
    </row>
    <row r="466" spans="2:22" x14ac:dyDescent="0.25">
      <c r="B466">
        <f>SUMIF('Rodda Stats to 17-18'!$A$3:$A$465,'Combined Stats - Formula'!$A466,'Rodda Stats to 17-18'!B$3:B$465)</f>
        <v>0</v>
      </c>
      <c r="C466">
        <f>SUMIF('Rodda Stats to 17-18'!$A$3:$A$465,'Combined Stats - Formula'!$A466,'Rodda Stats to 17-18'!C$3:C$465)</f>
        <v>0</v>
      </c>
      <c r="D466">
        <f>SUMIF('Rodda Stats to 17-18'!$A$3:$A$465,'Combined Stats - Formula'!$A466,'Rodda Stats to 17-18'!D$3:D$465)</f>
        <v>0</v>
      </c>
      <c r="E466">
        <f>SUMIF('Rodda Stats to 17-18'!$A$3:$A$465,'Combined Stats - Formula'!$A466,'Rodda Stats to 17-18'!E$3:E$465)</f>
        <v>0</v>
      </c>
      <c r="F466">
        <f>SUMIF('Rodda Stats to 17-18'!$A$3:$A$465,'Combined Stats - Formula'!$A466,'Rodda Stats to 17-18'!F$3:F$465)</f>
        <v>0</v>
      </c>
      <c r="G466">
        <f>SUMIF('Rodda Stats to 17-18'!$A$3:$A$465,'Combined Stats - Formula'!$A466,'Rodda Stats to 17-18'!G$3:G$465)</f>
        <v>0</v>
      </c>
      <c r="H466">
        <f>SUMIF('Rodda Stats to 17-18'!$A$3:$A$465,'Combined Stats - Formula'!$A466,'Rodda Stats to 17-18'!H$3:H$465)</f>
        <v>0</v>
      </c>
      <c r="I466" s="23">
        <f>SUMIF('Rodda Stats to 17-18'!$A$3:$A$465,'Combined Stats - Formula'!$A466,'Rodda Stats to 17-18'!I$3:I$465)</f>
        <v>0</v>
      </c>
      <c r="J466" t="e">
        <f t="shared" si="30"/>
        <v>#DIV/0!</v>
      </c>
      <c r="K466">
        <f>SUMIF('Rodda Stats to 17-18'!$A$3:$A$465,'Combined Stats - Formula'!$A466,'Rodda Stats to 17-18'!K$3:K$465)</f>
        <v>0</v>
      </c>
      <c r="L466">
        <f>SUMIF('Rodda Stats to 17-18'!$A$3:$A$465,'Combined Stats - Formula'!$A466,'Rodda Stats to 17-18'!L$3:L$465)</f>
        <v>0</v>
      </c>
      <c r="M466">
        <f>SUMIF('Rodda Stats to 17-18'!$A$3:$A$465,'Combined Stats - Formula'!$A466,'Rodda Stats to 17-18'!M$3:M$465)</f>
        <v>0</v>
      </c>
      <c r="N466">
        <f>SUMIF('Rodda Stats to 17-18'!$A$3:$A$465,'Combined Stats - Formula'!$A466,'Rodda Stats to 17-18'!N$3:N$465)</f>
        <v>0</v>
      </c>
      <c r="O466">
        <f>SUMIF('Rodda Stats to 17-18'!$A$3:$A$465,'Combined Stats - Formula'!$A466,'Rodda Stats to 17-18'!O$3:O$465)</f>
        <v>0</v>
      </c>
      <c r="P466" t="str">
        <f t="shared" si="31"/>
        <v/>
      </c>
      <c r="Q466">
        <f t="shared" si="32"/>
        <v>0</v>
      </c>
      <c r="R466">
        <f t="shared" si="33"/>
        <v>0</v>
      </c>
      <c r="S466" s="23">
        <f>SUMIF('Rodda Stats to 17-18'!$A$3:$A$465,'Combined Stats - Formula'!$A466,'Rodda Stats to 17-18'!S$3:S$465)</f>
        <v>0</v>
      </c>
      <c r="T466">
        <f>SUMIF('Rodda Stats to 17-18'!$A$3:$A$465,'Combined Stats - Formula'!$A466,'Rodda Stats to 17-18'!T$3:T$465)</f>
        <v>0</v>
      </c>
      <c r="U466">
        <f>SUMIF('Rodda Stats to 17-18'!$A$3:$A$465,'Combined Stats - Formula'!$A466,'Rodda Stats to 17-18'!U$3:U$465)</f>
        <v>0</v>
      </c>
      <c r="V466">
        <f>SUMIF('Rodda Stats to 17-18'!$A$3:$A$465,'Combined Stats - Formula'!$A466,'Rodda Stats to 17-18'!V$3:V$465)</f>
        <v>0</v>
      </c>
    </row>
    <row r="467" spans="2:22" x14ac:dyDescent="0.25">
      <c r="B467">
        <f>SUMIF('Rodda Stats to 17-18'!$A$3:$A$465,'Combined Stats - Formula'!$A467,'Rodda Stats to 17-18'!B$3:B$465)</f>
        <v>0</v>
      </c>
      <c r="C467">
        <f>SUMIF('Rodda Stats to 17-18'!$A$3:$A$465,'Combined Stats - Formula'!$A467,'Rodda Stats to 17-18'!C$3:C$465)</f>
        <v>0</v>
      </c>
      <c r="D467">
        <f>SUMIF('Rodda Stats to 17-18'!$A$3:$A$465,'Combined Stats - Formula'!$A467,'Rodda Stats to 17-18'!D$3:D$465)</f>
        <v>0</v>
      </c>
      <c r="E467">
        <f>SUMIF('Rodda Stats to 17-18'!$A$3:$A$465,'Combined Stats - Formula'!$A467,'Rodda Stats to 17-18'!E$3:E$465)</f>
        <v>0</v>
      </c>
      <c r="F467">
        <f>SUMIF('Rodda Stats to 17-18'!$A$3:$A$465,'Combined Stats - Formula'!$A467,'Rodda Stats to 17-18'!F$3:F$465)</f>
        <v>0</v>
      </c>
      <c r="G467">
        <f>SUMIF('Rodda Stats to 17-18'!$A$3:$A$465,'Combined Stats - Formula'!$A467,'Rodda Stats to 17-18'!G$3:G$465)</f>
        <v>0</v>
      </c>
      <c r="H467">
        <f>SUMIF('Rodda Stats to 17-18'!$A$3:$A$465,'Combined Stats - Formula'!$A467,'Rodda Stats to 17-18'!H$3:H$465)</f>
        <v>0</v>
      </c>
      <c r="I467" s="23">
        <f>SUMIF('Rodda Stats to 17-18'!$A$3:$A$465,'Combined Stats - Formula'!$A467,'Rodda Stats to 17-18'!I$3:I$465)</f>
        <v>0</v>
      </c>
      <c r="J467" t="e">
        <f t="shared" si="30"/>
        <v>#DIV/0!</v>
      </c>
      <c r="K467">
        <f>SUMIF('Rodda Stats to 17-18'!$A$3:$A$465,'Combined Stats - Formula'!$A467,'Rodda Stats to 17-18'!K$3:K$465)</f>
        <v>0</v>
      </c>
      <c r="L467">
        <f>SUMIF('Rodda Stats to 17-18'!$A$3:$A$465,'Combined Stats - Formula'!$A467,'Rodda Stats to 17-18'!L$3:L$465)</f>
        <v>0</v>
      </c>
      <c r="M467">
        <f>SUMIF('Rodda Stats to 17-18'!$A$3:$A$465,'Combined Stats - Formula'!$A467,'Rodda Stats to 17-18'!M$3:M$465)</f>
        <v>0</v>
      </c>
      <c r="N467">
        <f>SUMIF('Rodda Stats to 17-18'!$A$3:$A$465,'Combined Stats - Formula'!$A467,'Rodda Stats to 17-18'!N$3:N$465)</f>
        <v>0</v>
      </c>
      <c r="O467">
        <f>SUMIF('Rodda Stats to 17-18'!$A$3:$A$465,'Combined Stats - Formula'!$A467,'Rodda Stats to 17-18'!O$3:O$465)</f>
        <v>0</v>
      </c>
      <c r="P467" t="str">
        <f t="shared" si="31"/>
        <v/>
      </c>
      <c r="Q467">
        <f t="shared" si="32"/>
        <v>0</v>
      </c>
      <c r="R467">
        <f t="shared" si="33"/>
        <v>0</v>
      </c>
      <c r="S467" s="23">
        <f>SUMIF('Rodda Stats to 17-18'!$A$3:$A$465,'Combined Stats - Formula'!$A467,'Rodda Stats to 17-18'!S$3:S$465)</f>
        <v>0</v>
      </c>
      <c r="T467">
        <f>SUMIF('Rodda Stats to 17-18'!$A$3:$A$465,'Combined Stats - Formula'!$A467,'Rodda Stats to 17-18'!T$3:T$465)</f>
        <v>0</v>
      </c>
      <c r="U467">
        <f>SUMIF('Rodda Stats to 17-18'!$A$3:$A$465,'Combined Stats - Formula'!$A467,'Rodda Stats to 17-18'!U$3:U$465)</f>
        <v>0</v>
      </c>
      <c r="V467">
        <f>SUMIF('Rodda Stats to 17-18'!$A$3:$A$465,'Combined Stats - Formula'!$A467,'Rodda Stats to 17-18'!V$3:V$465)</f>
        <v>0</v>
      </c>
    </row>
    <row r="468" spans="2:22" x14ac:dyDescent="0.25">
      <c r="B468">
        <f>SUMIF('Rodda Stats to 17-18'!$A$3:$A$465,'Combined Stats - Formula'!$A468,'Rodda Stats to 17-18'!B$3:B$465)</f>
        <v>0</v>
      </c>
      <c r="C468">
        <f>SUMIF('Rodda Stats to 17-18'!$A$3:$A$465,'Combined Stats - Formula'!$A468,'Rodda Stats to 17-18'!C$3:C$465)</f>
        <v>0</v>
      </c>
      <c r="D468">
        <f>SUMIF('Rodda Stats to 17-18'!$A$3:$A$465,'Combined Stats - Formula'!$A468,'Rodda Stats to 17-18'!D$3:D$465)</f>
        <v>0</v>
      </c>
      <c r="E468">
        <f>SUMIF('Rodda Stats to 17-18'!$A$3:$A$465,'Combined Stats - Formula'!$A468,'Rodda Stats to 17-18'!E$3:E$465)</f>
        <v>0</v>
      </c>
      <c r="F468">
        <f>SUMIF('Rodda Stats to 17-18'!$A$3:$A$465,'Combined Stats - Formula'!$A468,'Rodda Stats to 17-18'!F$3:F$465)</f>
        <v>0</v>
      </c>
      <c r="G468">
        <f>SUMIF('Rodda Stats to 17-18'!$A$3:$A$465,'Combined Stats - Formula'!$A468,'Rodda Stats to 17-18'!G$3:G$465)</f>
        <v>0</v>
      </c>
      <c r="H468">
        <f>SUMIF('Rodda Stats to 17-18'!$A$3:$A$465,'Combined Stats - Formula'!$A468,'Rodda Stats to 17-18'!H$3:H$465)</f>
        <v>0</v>
      </c>
      <c r="I468" s="23">
        <f>SUMIF('Rodda Stats to 17-18'!$A$3:$A$465,'Combined Stats - Formula'!$A468,'Rodda Stats to 17-18'!I$3:I$465)</f>
        <v>0</v>
      </c>
      <c r="J468" t="e">
        <f t="shared" si="30"/>
        <v>#DIV/0!</v>
      </c>
      <c r="K468">
        <f>SUMIF('Rodda Stats to 17-18'!$A$3:$A$465,'Combined Stats - Formula'!$A468,'Rodda Stats to 17-18'!K$3:K$465)</f>
        <v>0</v>
      </c>
      <c r="L468">
        <f>SUMIF('Rodda Stats to 17-18'!$A$3:$A$465,'Combined Stats - Formula'!$A468,'Rodda Stats to 17-18'!L$3:L$465)</f>
        <v>0</v>
      </c>
      <c r="M468">
        <f>SUMIF('Rodda Stats to 17-18'!$A$3:$A$465,'Combined Stats - Formula'!$A468,'Rodda Stats to 17-18'!M$3:M$465)</f>
        <v>0</v>
      </c>
      <c r="N468">
        <f>SUMIF('Rodda Stats to 17-18'!$A$3:$A$465,'Combined Stats - Formula'!$A468,'Rodda Stats to 17-18'!N$3:N$465)</f>
        <v>0</v>
      </c>
      <c r="O468">
        <f>SUMIF('Rodda Stats to 17-18'!$A$3:$A$465,'Combined Stats - Formula'!$A468,'Rodda Stats to 17-18'!O$3:O$465)</f>
        <v>0</v>
      </c>
      <c r="P468" t="str">
        <f t="shared" si="31"/>
        <v/>
      </c>
      <c r="Q468">
        <f t="shared" si="32"/>
        <v>0</v>
      </c>
      <c r="R468">
        <f t="shared" si="33"/>
        <v>0</v>
      </c>
      <c r="S468" s="23">
        <f>SUMIF('Rodda Stats to 17-18'!$A$3:$A$465,'Combined Stats - Formula'!$A468,'Rodda Stats to 17-18'!S$3:S$465)</f>
        <v>0</v>
      </c>
      <c r="T468">
        <f>SUMIF('Rodda Stats to 17-18'!$A$3:$A$465,'Combined Stats - Formula'!$A468,'Rodda Stats to 17-18'!T$3:T$465)</f>
        <v>0</v>
      </c>
      <c r="U468">
        <f>SUMIF('Rodda Stats to 17-18'!$A$3:$A$465,'Combined Stats - Formula'!$A468,'Rodda Stats to 17-18'!U$3:U$465)</f>
        <v>0</v>
      </c>
      <c r="V468">
        <f>SUMIF('Rodda Stats to 17-18'!$A$3:$A$465,'Combined Stats - Formula'!$A468,'Rodda Stats to 17-18'!V$3:V$465)</f>
        <v>0</v>
      </c>
    </row>
  </sheetData>
  <autoFilter ref="A2:V456" xr:uid="{99B1A80E-8F8A-4CB2-827D-12BB61D75237}">
    <sortState xmlns:xlrd2="http://schemas.microsoft.com/office/spreadsheetml/2017/richdata2" ref="A3:V456">
      <sortCondition ref="A2"/>
    </sortState>
  </autoFilter>
  <sortState xmlns:xlrd2="http://schemas.microsoft.com/office/spreadsheetml/2017/richdata2" ref="A1:A465">
    <sortCondition ref="A4:A46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68"/>
  <sheetViews>
    <sheetView workbookViewId="0"/>
  </sheetViews>
  <sheetFormatPr defaultRowHeight="15" x14ac:dyDescent="0.25"/>
  <cols>
    <col min="1" max="1" width="25.140625" bestFit="1" customWidth="1"/>
    <col min="2" max="2" width="11.42578125" bestFit="1" customWidth="1"/>
    <col min="3" max="3" width="7.7109375" customWidth="1"/>
    <col min="4" max="4" width="6.42578125" bestFit="1" customWidth="1"/>
    <col min="5" max="5" width="9.85546875" bestFit="1" customWidth="1"/>
    <col min="6" max="6" width="12.28515625" bestFit="1" customWidth="1"/>
    <col min="7" max="7" width="6.5703125" bestFit="1" customWidth="1"/>
    <col min="8" max="8" width="9.7109375" bestFit="1" customWidth="1"/>
    <col min="9" max="9" width="8.5703125" bestFit="1" customWidth="1"/>
    <col min="10" max="10" width="11.5703125" bestFit="1" customWidth="1"/>
    <col min="11" max="11" width="11.5703125" customWidth="1"/>
    <col min="12" max="12" width="8.7109375" bestFit="1" customWidth="1"/>
    <col min="13" max="13" width="6.85546875" bestFit="1" customWidth="1"/>
    <col min="14" max="14" width="8.140625" bestFit="1" customWidth="1"/>
    <col min="15" max="15" width="9" bestFit="1" customWidth="1"/>
    <col min="16" max="16" width="8.85546875" bestFit="1" customWidth="1"/>
    <col min="17" max="18" width="8.85546875" customWidth="1"/>
    <col min="19" max="19" width="6.28515625" bestFit="1" customWidth="1"/>
    <col min="20" max="20" width="8.7109375" bestFit="1" customWidth="1"/>
    <col min="21" max="21" width="9" bestFit="1" customWidth="1"/>
    <col min="22" max="22" width="10.42578125" bestFit="1" customWidth="1"/>
  </cols>
  <sheetData>
    <row r="1" spans="1:22" ht="26.65" customHeight="1" x14ac:dyDescent="0.25">
      <c r="A1" s="8" t="s">
        <v>986</v>
      </c>
      <c r="B1" s="4"/>
      <c r="C1" s="3"/>
      <c r="D1" s="3"/>
      <c r="E1" s="3"/>
      <c r="F1" s="3"/>
      <c r="G1" s="3"/>
      <c r="H1" s="3"/>
      <c r="I1" s="3"/>
      <c r="J1" s="3"/>
      <c r="K1" s="3"/>
      <c r="L1" s="1"/>
      <c r="M1" s="1"/>
      <c r="N1" s="1"/>
      <c r="O1" s="1"/>
      <c r="P1" s="1"/>
      <c r="Q1" s="1"/>
      <c r="R1" s="1"/>
      <c r="S1" s="1"/>
      <c r="T1" s="3"/>
      <c r="U1" s="1"/>
      <c r="V1" s="3"/>
    </row>
    <row r="2" spans="1:22" ht="14.1" customHeight="1" x14ac:dyDescent="0.25">
      <c r="A2" s="33" t="s">
        <v>1050</v>
      </c>
      <c r="B2" s="34" t="s">
        <v>1051</v>
      </c>
      <c r="C2" s="33" t="s">
        <v>964</v>
      </c>
      <c r="D2" s="33" t="s">
        <v>468</v>
      </c>
      <c r="E2" s="33" t="s">
        <v>521</v>
      </c>
      <c r="F2" s="34" t="s">
        <v>1052</v>
      </c>
      <c r="G2" s="34" t="s">
        <v>1053</v>
      </c>
      <c r="H2" s="35" t="s">
        <v>1054</v>
      </c>
      <c r="I2" s="34" t="s">
        <v>1055</v>
      </c>
      <c r="J2" s="34" t="s">
        <v>1056</v>
      </c>
      <c r="K2" s="34" t="s">
        <v>1045</v>
      </c>
      <c r="L2" s="34" t="s">
        <v>1057</v>
      </c>
      <c r="M2" s="34" t="s">
        <v>1058</v>
      </c>
      <c r="N2" s="33" t="s">
        <v>528</v>
      </c>
      <c r="O2" s="35" t="s">
        <v>1059</v>
      </c>
      <c r="P2" s="34" t="s">
        <v>1060</v>
      </c>
      <c r="Q2" s="34" t="s">
        <v>1047</v>
      </c>
      <c r="R2" s="34" t="s">
        <v>1048</v>
      </c>
      <c r="S2" s="33" t="s">
        <v>529</v>
      </c>
      <c r="T2" s="35" t="s">
        <v>1061</v>
      </c>
      <c r="U2" s="33" t="s">
        <v>1049</v>
      </c>
      <c r="V2" s="35" t="s">
        <v>1062</v>
      </c>
    </row>
    <row r="3" spans="1:22" ht="10.7" customHeight="1" x14ac:dyDescent="0.25">
      <c r="A3" s="2" t="s">
        <v>554</v>
      </c>
      <c r="B3" s="4" t="s">
        <v>6</v>
      </c>
      <c r="C3" s="5">
        <v>2</v>
      </c>
      <c r="D3" s="5">
        <v>2</v>
      </c>
      <c r="E3" s="5">
        <v>15</v>
      </c>
      <c r="F3" s="5">
        <v>0</v>
      </c>
      <c r="G3" s="5">
        <v>0</v>
      </c>
      <c r="H3" s="5">
        <v>0</v>
      </c>
      <c r="I3" s="5">
        <v>15</v>
      </c>
      <c r="J3" s="5">
        <f t="shared" ref="J3:J34" si="0">ROUND(E3/(D3-F3),2)</f>
        <v>7.5</v>
      </c>
      <c r="K3" s="5"/>
      <c r="L3" s="5">
        <v>0</v>
      </c>
      <c r="M3" s="5">
        <v>0</v>
      </c>
      <c r="N3" s="5">
        <v>0</v>
      </c>
      <c r="O3" s="5">
        <v>0</v>
      </c>
      <c r="P3" s="5"/>
      <c r="Q3" s="5"/>
      <c r="R3" s="5"/>
      <c r="S3" s="5"/>
      <c r="T3" s="5">
        <v>0</v>
      </c>
      <c r="U3" s="5"/>
      <c r="V3" s="5">
        <v>0</v>
      </c>
    </row>
    <row r="4" spans="1:22" ht="10.7" customHeight="1" x14ac:dyDescent="0.25">
      <c r="A4" s="4" t="s">
        <v>555</v>
      </c>
      <c r="B4" s="4" t="s">
        <v>7</v>
      </c>
      <c r="C4" s="5">
        <v>37</v>
      </c>
      <c r="D4" s="5">
        <v>35</v>
      </c>
      <c r="E4" s="5">
        <v>279</v>
      </c>
      <c r="F4" s="5">
        <v>12</v>
      </c>
      <c r="G4" s="5">
        <v>1</v>
      </c>
      <c r="H4" s="5">
        <v>0</v>
      </c>
      <c r="I4" s="5">
        <v>50</v>
      </c>
      <c r="J4" s="5">
        <f t="shared" si="0"/>
        <v>12.13</v>
      </c>
      <c r="K4" s="5"/>
      <c r="L4" s="5">
        <v>33</v>
      </c>
      <c r="M4" s="5">
        <v>485</v>
      </c>
      <c r="N4" s="5">
        <v>0</v>
      </c>
      <c r="O4" s="5">
        <v>0</v>
      </c>
      <c r="P4" s="5">
        <f t="shared" ref="P4:P67" si="1">ROUND(M4/L4,2)</f>
        <v>14.7</v>
      </c>
      <c r="Q4" s="5"/>
      <c r="R4" s="5"/>
      <c r="S4" s="5" t="s">
        <v>8</v>
      </c>
      <c r="T4" s="5">
        <v>16</v>
      </c>
      <c r="U4" s="5"/>
      <c r="V4" s="5">
        <v>0</v>
      </c>
    </row>
    <row r="5" spans="1:22" ht="10.7" customHeight="1" x14ac:dyDescent="0.25">
      <c r="A5" s="4" t="s">
        <v>556</v>
      </c>
      <c r="B5" s="4" t="s">
        <v>9</v>
      </c>
      <c r="C5" s="5">
        <v>28</v>
      </c>
      <c r="D5" s="5">
        <v>22</v>
      </c>
      <c r="E5" s="5">
        <v>268</v>
      </c>
      <c r="F5" s="5">
        <v>4</v>
      </c>
      <c r="G5" s="5">
        <v>1</v>
      </c>
      <c r="H5" s="5">
        <v>0</v>
      </c>
      <c r="I5" s="5">
        <v>50</v>
      </c>
      <c r="J5" s="5">
        <f t="shared" si="0"/>
        <v>14.89</v>
      </c>
      <c r="K5" s="5"/>
      <c r="L5" s="5">
        <v>51</v>
      </c>
      <c r="M5" s="5">
        <v>451</v>
      </c>
      <c r="N5" s="5">
        <v>4</v>
      </c>
      <c r="O5" s="5">
        <v>0</v>
      </c>
      <c r="P5" s="5">
        <f t="shared" si="1"/>
        <v>8.84</v>
      </c>
      <c r="Q5" s="5"/>
      <c r="R5" s="5"/>
      <c r="S5" s="5" t="s">
        <v>10</v>
      </c>
      <c r="T5" s="5">
        <v>17</v>
      </c>
      <c r="U5" s="5"/>
      <c r="V5" s="5">
        <v>0</v>
      </c>
    </row>
    <row r="6" spans="1:22" ht="10.7" customHeight="1" x14ac:dyDescent="0.25">
      <c r="A6" s="4" t="s">
        <v>557</v>
      </c>
      <c r="B6" s="4" t="s">
        <v>11</v>
      </c>
      <c r="C6" s="5">
        <v>14</v>
      </c>
      <c r="D6" s="5">
        <v>15</v>
      </c>
      <c r="E6" s="5">
        <v>235</v>
      </c>
      <c r="F6" s="5">
        <v>1</v>
      </c>
      <c r="G6" s="5">
        <v>0</v>
      </c>
      <c r="H6" s="5">
        <v>0</v>
      </c>
      <c r="I6" s="5">
        <v>38</v>
      </c>
      <c r="J6" s="5">
        <f t="shared" si="0"/>
        <v>16.79</v>
      </c>
      <c r="K6" s="5"/>
      <c r="L6" s="5">
        <v>1</v>
      </c>
      <c r="M6" s="5">
        <v>2</v>
      </c>
      <c r="N6" s="5">
        <v>0</v>
      </c>
      <c r="O6" s="5">
        <v>0</v>
      </c>
      <c r="P6" s="5">
        <f t="shared" si="1"/>
        <v>2</v>
      </c>
      <c r="Q6" s="5"/>
      <c r="R6" s="5"/>
      <c r="S6" s="5" t="s">
        <v>12</v>
      </c>
      <c r="T6" s="5">
        <v>4</v>
      </c>
      <c r="U6" s="5"/>
      <c r="V6" s="5">
        <v>0</v>
      </c>
    </row>
    <row r="7" spans="1:22" ht="10.7" customHeight="1" x14ac:dyDescent="0.25">
      <c r="A7" s="4" t="s">
        <v>558</v>
      </c>
      <c r="B7" s="6" t="s">
        <v>444</v>
      </c>
      <c r="C7" s="5">
        <v>100</v>
      </c>
      <c r="D7" s="5">
        <v>99</v>
      </c>
      <c r="E7" s="5">
        <v>995</v>
      </c>
      <c r="F7" s="5">
        <v>20</v>
      </c>
      <c r="G7" s="5">
        <v>0</v>
      </c>
      <c r="H7" s="5">
        <v>0</v>
      </c>
      <c r="I7" s="5">
        <v>43.1</v>
      </c>
      <c r="J7" s="5">
        <f t="shared" si="0"/>
        <v>12.59</v>
      </c>
      <c r="K7" s="5"/>
      <c r="L7" s="5">
        <v>190</v>
      </c>
      <c r="M7" s="5">
        <v>4337</v>
      </c>
      <c r="N7" s="5">
        <v>7</v>
      </c>
      <c r="O7" s="5">
        <v>0</v>
      </c>
      <c r="P7" s="5">
        <f t="shared" si="1"/>
        <v>22.83</v>
      </c>
      <c r="Q7" s="5"/>
      <c r="R7" s="5"/>
      <c r="S7" s="5" t="s">
        <v>13</v>
      </c>
      <c r="T7" s="5">
        <v>47</v>
      </c>
      <c r="U7" s="5"/>
      <c r="V7" s="5">
        <v>0</v>
      </c>
    </row>
    <row r="8" spans="1:22" ht="10.7" customHeight="1" x14ac:dyDescent="0.25">
      <c r="A8" s="4" t="s">
        <v>559</v>
      </c>
      <c r="B8" s="4" t="s">
        <v>14</v>
      </c>
      <c r="C8" s="5">
        <v>8</v>
      </c>
      <c r="D8" s="5">
        <v>7</v>
      </c>
      <c r="E8" s="5">
        <v>39</v>
      </c>
      <c r="F8" s="5">
        <v>0</v>
      </c>
      <c r="G8" s="5">
        <v>0</v>
      </c>
      <c r="H8" s="5">
        <v>0</v>
      </c>
      <c r="I8" s="5">
        <v>18</v>
      </c>
      <c r="J8" s="5">
        <f t="shared" si="0"/>
        <v>5.57</v>
      </c>
      <c r="K8" s="5"/>
      <c r="L8" s="5">
        <v>11</v>
      </c>
      <c r="M8" s="5">
        <v>325</v>
      </c>
      <c r="N8" s="5">
        <v>0</v>
      </c>
      <c r="O8" s="5">
        <v>0</v>
      </c>
      <c r="P8" s="5">
        <f t="shared" si="1"/>
        <v>29.55</v>
      </c>
      <c r="Q8" s="5"/>
      <c r="R8" s="5"/>
      <c r="S8" s="5" t="s">
        <v>15</v>
      </c>
      <c r="T8" s="5">
        <v>2</v>
      </c>
      <c r="U8" s="5"/>
      <c r="V8" s="5">
        <v>0</v>
      </c>
    </row>
    <row r="9" spans="1:22" ht="10.7" customHeight="1" x14ac:dyDescent="0.25">
      <c r="A9" s="4" t="s">
        <v>560</v>
      </c>
      <c r="B9" s="4" t="s">
        <v>16</v>
      </c>
      <c r="C9" s="5">
        <v>32</v>
      </c>
      <c r="D9" s="5">
        <v>38</v>
      </c>
      <c r="E9" s="5">
        <v>981</v>
      </c>
      <c r="F9" s="5">
        <v>1</v>
      </c>
      <c r="G9" s="5">
        <v>4</v>
      </c>
      <c r="H9" s="5">
        <v>1</v>
      </c>
      <c r="I9" s="5">
        <v>108</v>
      </c>
      <c r="J9" s="5">
        <f t="shared" si="0"/>
        <v>26.51</v>
      </c>
      <c r="K9" s="5"/>
      <c r="L9" s="5">
        <v>6</v>
      </c>
      <c r="M9" s="5">
        <v>86</v>
      </c>
      <c r="N9" s="5">
        <v>0</v>
      </c>
      <c r="O9" s="5">
        <v>0</v>
      </c>
      <c r="P9" s="5">
        <f t="shared" si="1"/>
        <v>14.33</v>
      </c>
      <c r="Q9" s="5"/>
      <c r="R9" s="5"/>
      <c r="S9" s="5" t="s">
        <v>17</v>
      </c>
      <c r="T9" s="5">
        <v>15</v>
      </c>
      <c r="U9" s="5"/>
      <c r="V9" s="5">
        <v>0</v>
      </c>
    </row>
    <row r="10" spans="1:22" ht="10.7" customHeight="1" x14ac:dyDescent="0.25">
      <c r="A10" s="4" t="s">
        <v>561</v>
      </c>
      <c r="B10" s="4" t="s">
        <v>18</v>
      </c>
      <c r="C10" s="5">
        <v>11</v>
      </c>
      <c r="D10" s="5">
        <v>8</v>
      </c>
      <c r="E10" s="5">
        <v>33</v>
      </c>
      <c r="F10" s="5">
        <v>6</v>
      </c>
      <c r="G10" s="5">
        <v>0</v>
      </c>
      <c r="H10" s="5">
        <v>0</v>
      </c>
      <c r="I10" s="5">
        <v>20</v>
      </c>
      <c r="J10" s="5">
        <f t="shared" si="0"/>
        <v>16.5</v>
      </c>
      <c r="K10" s="5"/>
      <c r="L10" s="5">
        <v>8</v>
      </c>
      <c r="M10" s="5">
        <v>251</v>
      </c>
      <c r="N10" s="5">
        <v>0</v>
      </c>
      <c r="O10" s="5">
        <v>0</v>
      </c>
      <c r="P10" s="5">
        <f t="shared" si="1"/>
        <v>31.38</v>
      </c>
      <c r="Q10" s="5"/>
      <c r="R10" s="5"/>
      <c r="S10" s="5" t="s">
        <v>19</v>
      </c>
      <c r="T10" s="5">
        <v>4</v>
      </c>
      <c r="U10" s="5"/>
      <c r="V10" s="5">
        <v>0</v>
      </c>
    </row>
    <row r="11" spans="1:22" ht="10.7" customHeight="1" x14ac:dyDescent="0.25">
      <c r="A11" s="4" t="s">
        <v>562</v>
      </c>
      <c r="B11" s="6" t="s">
        <v>445</v>
      </c>
      <c r="C11" s="5">
        <v>313</v>
      </c>
      <c r="D11" s="5">
        <v>314</v>
      </c>
      <c r="E11" s="5">
        <v>6623</v>
      </c>
      <c r="F11" s="5">
        <v>70</v>
      </c>
      <c r="G11" s="5">
        <v>33</v>
      </c>
      <c r="H11" s="5">
        <v>4</v>
      </c>
      <c r="I11" s="5">
        <v>125</v>
      </c>
      <c r="J11" s="5">
        <f t="shared" si="0"/>
        <v>27.14</v>
      </c>
      <c r="K11" s="5"/>
      <c r="L11" s="5">
        <v>613</v>
      </c>
      <c r="M11" s="5">
        <v>8074</v>
      </c>
      <c r="N11" s="5">
        <v>29</v>
      </c>
      <c r="O11" s="5">
        <v>2</v>
      </c>
      <c r="P11" s="5">
        <f t="shared" si="1"/>
        <v>13.17</v>
      </c>
      <c r="Q11" s="5"/>
      <c r="R11" s="5"/>
      <c r="S11" s="5" t="s">
        <v>20</v>
      </c>
      <c r="T11" s="5">
        <v>165</v>
      </c>
      <c r="U11" s="5"/>
      <c r="V11" s="5">
        <v>2</v>
      </c>
    </row>
    <row r="12" spans="1:22" ht="10.7" customHeight="1" x14ac:dyDescent="0.25">
      <c r="A12" s="4" t="s">
        <v>563</v>
      </c>
      <c r="B12" s="4" t="s">
        <v>21</v>
      </c>
      <c r="C12" s="5">
        <v>26</v>
      </c>
      <c r="D12" s="5">
        <v>32</v>
      </c>
      <c r="E12" s="5">
        <v>342</v>
      </c>
      <c r="F12" s="5">
        <v>2</v>
      </c>
      <c r="G12" s="5">
        <v>0</v>
      </c>
      <c r="H12" s="5">
        <v>0</v>
      </c>
      <c r="I12" s="5">
        <v>39</v>
      </c>
      <c r="J12" s="5">
        <f t="shared" si="0"/>
        <v>11.4</v>
      </c>
      <c r="K12" s="5"/>
      <c r="L12" s="5">
        <v>0</v>
      </c>
      <c r="M12" s="5">
        <v>0</v>
      </c>
      <c r="N12" s="5"/>
      <c r="O12" s="5"/>
      <c r="P12" s="5"/>
      <c r="Q12" s="5"/>
      <c r="R12" s="5"/>
      <c r="S12" s="5"/>
      <c r="T12" s="5">
        <v>11</v>
      </c>
      <c r="U12" s="5"/>
      <c r="V12" s="5">
        <v>0</v>
      </c>
    </row>
    <row r="13" spans="1:22" ht="10.7" customHeight="1" x14ac:dyDescent="0.25">
      <c r="A13" s="4" t="s">
        <v>564</v>
      </c>
      <c r="B13" s="4" t="s">
        <v>22</v>
      </c>
      <c r="C13" s="5">
        <v>13</v>
      </c>
      <c r="D13" s="5">
        <v>14</v>
      </c>
      <c r="E13" s="5">
        <v>177</v>
      </c>
      <c r="F13" s="5">
        <v>0</v>
      </c>
      <c r="G13" s="5">
        <v>1</v>
      </c>
      <c r="H13" s="5">
        <v>0</v>
      </c>
      <c r="I13" s="5">
        <v>63</v>
      </c>
      <c r="J13" s="5">
        <f t="shared" si="0"/>
        <v>12.64</v>
      </c>
      <c r="K13" s="5"/>
      <c r="L13" s="5">
        <v>1</v>
      </c>
      <c r="M13" s="5">
        <v>144</v>
      </c>
      <c r="N13" s="5">
        <v>0</v>
      </c>
      <c r="O13" s="5">
        <v>0</v>
      </c>
      <c r="P13" s="5">
        <f t="shared" si="1"/>
        <v>144</v>
      </c>
      <c r="Q13" s="5"/>
      <c r="R13" s="5"/>
      <c r="S13" s="5" t="s">
        <v>23</v>
      </c>
      <c r="T13" s="5">
        <v>5</v>
      </c>
      <c r="U13" s="5"/>
      <c r="V13" s="5">
        <v>0</v>
      </c>
    </row>
    <row r="14" spans="1:22" ht="10.7" customHeight="1" x14ac:dyDescent="0.25">
      <c r="A14" s="4" t="s">
        <v>565</v>
      </c>
      <c r="B14" s="4" t="s">
        <v>24</v>
      </c>
      <c r="C14" s="5">
        <v>11</v>
      </c>
      <c r="D14" s="5">
        <v>13</v>
      </c>
      <c r="E14" s="5">
        <v>216</v>
      </c>
      <c r="F14" s="5">
        <v>4</v>
      </c>
      <c r="G14" s="5">
        <v>0</v>
      </c>
      <c r="H14" s="5">
        <v>0</v>
      </c>
      <c r="I14" s="5">
        <v>48</v>
      </c>
      <c r="J14" s="5">
        <f t="shared" si="0"/>
        <v>24</v>
      </c>
      <c r="K14" s="5"/>
      <c r="L14" s="5">
        <v>4</v>
      </c>
      <c r="M14" s="5">
        <v>19</v>
      </c>
      <c r="N14" s="5">
        <v>0</v>
      </c>
      <c r="O14" s="5">
        <v>0</v>
      </c>
      <c r="P14" s="5">
        <f t="shared" si="1"/>
        <v>4.75</v>
      </c>
      <c r="Q14" s="5"/>
      <c r="R14" s="5"/>
      <c r="S14" s="5" t="s">
        <v>25</v>
      </c>
      <c r="T14" s="5">
        <v>7</v>
      </c>
      <c r="U14" s="5"/>
      <c r="V14" s="5">
        <v>0</v>
      </c>
    </row>
    <row r="15" spans="1:22" ht="10.7" customHeight="1" x14ac:dyDescent="0.25">
      <c r="A15" s="4" t="s">
        <v>566</v>
      </c>
      <c r="B15" s="4" t="s">
        <v>26</v>
      </c>
      <c r="C15" s="5">
        <v>42</v>
      </c>
      <c r="D15" s="5">
        <v>45</v>
      </c>
      <c r="E15" s="5">
        <v>968</v>
      </c>
      <c r="F15" s="5">
        <v>0</v>
      </c>
      <c r="G15" s="5">
        <v>4</v>
      </c>
      <c r="H15" s="5">
        <v>0</v>
      </c>
      <c r="I15" s="5">
        <v>68</v>
      </c>
      <c r="J15" s="5">
        <f t="shared" si="0"/>
        <v>21.51</v>
      </c>
      <c r="K15" s="5"/>
      <c r="L15" s="5">
        <v>0</v>
      </c>
      <c r="M15" s="5">
        <v>29</v>
      </c>
      <c r="N15" s="5">
        <v>0</v>
      </c>
      <c r="O15" s="5">
        <v>0</v>
      </c>
      <c r="P15" s="5"/>
      <c r="Q15" s="5"/>
      <c r="R15" s="5"/>
      <c r="S15" s="5"/>
      <c r="T15" s="5">
        <v>16</v>
      </c>
      <c r="U15" s="5"/>
      <c r="V15" s="5">
        <v>0</v>
      </c>
    </row>
    <row r="16" spans="1:22" ht="10.7" customHeight="1" x14ac:dyDescent="0.25">
      <c r="A16" s="4" t="s">
        <v>474</v>
      </c>
      <c r="B16" s="4" t="s">
        <v>27</v>
      </c>
      <c r="C16" s="5">
        <v>25</v>
      </c>
      <c r="D16" s="5">
        <v>25</v>
      </c>
      <c r="E16" s="5">
        <v>638</v>
      </c>
      <c r="F16" s="5">
        <v>2</v>
      </c>
      <c r="G16" s="5">
        <v>3</v>
      </c>
      <c r="H16" s="5">
        <v>0</v>
      </c>
      <c r="I16" s="5">
        <v>58</v>
      </c>
      <c r="J16" s="5">
        <f t="shared" si="0"/>
        <v>27.74</v>
      </c>
      <c r="K16" s="5"/>
      <c r="L16" s="5">
        <v>53</v>
      </c>
      <c r="M16" s="5">
        <v>1117</v>
      </c>
      <c r="N16" s="5">
        <v>3</v>
      </c>
      <c r="O16" s="5">
        <v>0</v>
      </c>
      <c r="P16" s="5">
        <f t="shared" si="1"/>
        <v>21.08</v>
      </c>
      <c r="Q16" s="5"/>
      <c r="R16" s="5"/>
      <c r="S16" s="5" t="s">
        <v>28</v>
      </c>
      <c r="T16" s="5">
        <v>10</v>
      </c>
      <c r="U16" s="5"/>
      <c r="V16" s="5">
        <v>0</v>
      </c>
    </row>
    <row r="17" spans="1:22" ht="10.7" customHeight="1" x14ac:dyDescent="0.25">
      <c r="A17" s="4" t="s">
        <v>567</v>
      </c>
      <c r="B17" s="4" t="s">
        <v>29</v>
      </c>
      <c r="C17" s="5">
        <v>28</v>
      </c>
      <c r="D17" s="5">
        <v>27</v>
      </c>
      <c r="E17" s="5">
        <v>423</v>
      </c>
      <c r="F17" s="5">
        <v>1</v>
      </c>
      <c r="G17" s="5">
        <v>1</v>
      </c>
      <c r="H17" s="5">
        <v>0</v>
      </c>
      <c r="I17" s="5">
        <v>58</v>
      </c>
      <c r="J17" s="5">
        <f t="shared" si="0"/>
        <v>16.27</v>
      </c>
      <c r="K17" s="5"/>
      <c r="L17" s="5">
        <v>6</v>
      </c>
      <c r="M17" s="5">
        <v>240</v>
      </c>
      <c r="N17" s="5">
        <v>0</v>
      </c>
      <c r="O17" s="5">
        <v>0</v>
      </c>
      <c r="P17" s="5">
        <f t="shared" si="1"/>
        <v>40</v>
      </c>
      <c r="Q17" s="5"/>
      <c r="R17" s="5"/>
      <c r="S17" s="5" t="s">
        <v>30</v>
      </c>
      <c r="T17" s="5">
        <v>10</v>
      </c>
      <c r="U17" s="5"/>
      <c r="V17" s="5">
        <v>0</v>
      </c>
    </row>
    <row r="18" spans="1:22" ht="10.7" customHeight="1" x14ac:dyDescent="0.25">
      <c r="A18" s="4" t="s">
        <v>568</v>
      </c>
      <c r="B18" s="4" t="s">
        <v>31</v>
      </c>
      <c r="C18" s="5">
        <v>25</v>
      </c>
      <c r="D18" s="5">
        <v>26</v>
      </c>
      <c r="E18" s="5">
        <v>318</v>
      </c>
      <c r="F18" s="5">
        <v>3</v>
      </c>
      <c r="G18" s="5">
        <v>0</v>
      </c>
      <c r="H18" s="5">
        <v>0</v>
      </c>
      <c r="I18" s="5">
        <v>44.1</v>
      </c>
      <c r="J18" s="5">
        <f t="shared" si="0"/>
        <v>13.83</v>
      </c>
      <c r="K18" s="5"/>
      <c r="L18" s="5">
        <v>29</v>
      </c>
      <c r="M18" s="5">
        <v>782</v>
      </c>
      <c r="N18" s="5">
        <v>0</v>
      </c>
      <c r="O18" s="5">
        <v>0</v>
      </c>
      <c r="P18" s="5">
        <f t="shared" si="1"/>
        <v>26.97</v>
      </c>
      <c r="Q18" s="5"/>
      <c r="R18" s="5"/>
      <c r="S18" s="5" t="s">
        <v>32</v>
      </c>
      <c r="T18" s="5">
        <v>3</v>
      </c>
      <c r="U18" s="5"/>
      <c r="V18" s="5">
        <v>0</v>
      </c>
    </row>
    <row r="19" spans="1:22" ht="10.7" customHeight="1" x14ac:dyDescent="0.25">
      <c r="A19" s="4" t="s">
        <v>569</v>
      </c>
      <c r="B19" s="4" t="s">
        <v>33</v>
      </c>
      <c r="C19" s="5">
        <v>2</v>
      </c>
      <c r="D19" s="5">
        <v>3</v>
      </c>
      <c r="E19" s="5">
        <v>14</v>
      </c>
      <c r="F19" s="5">
        <v>0</v>
      </c>
      <c r="G19" s="5">
        <v>0</v>
      </c>
      <c r="H19" s="5">
        <v>0</v>
      </c>
      <c r="I19" s="5">
        <v>10</v>
      </c>
      <c r="J19" s="5">
        <f t="shared" si="0"/>
        <v>4.67</v>
      </c>
      <c r="K19" s="5"/>
      <c r="L19" s="5">
        <v>0</v>
      </c>
      <c r="M19" s="5">
        <v>0</v>
      </c>
      <c r="N19" s="5"/>
      <c r="O19" s="5"/>
      <c r="P19" s="5"/>
      <c r="Q19" s="5"/>
      <c r="R19" s="5"/>
      <c r="S19" s="5"/>
      <c r="T19" s="5">
        <v>1</v>
      </c>
      <c r="U19" s="5"/>
      <c r="V19" s="5">
        <v>0</v>
      </c>
    </row>
    <row r="20" spans="1:22" ht="10.7" customHeight="1" x14ac:dyDescent="0.25">
      <c r="A20" s="4" t="s">
        <v>570</v>
      </c>
      <c r="B20" s="4" t="s">
        <v>34</v>
      </c>
      <c r="C20" s="5">
        <v>15</v>
      </c>
      <c r="D20" s="5">
        <v>13</v>
      </c>
      <c r="E20" s="5">
        <v>27</v>
      </c>
      <c r="F20" s="5">
        <v>5</v>
      </c>
      <c r="G20" s="5">
        <v>0</v>
      </c>
      <c r="H20" s="5">
        <v>0</v>
      </c>
      <c r="I20" s="5">
        <v>10</v>
      </c>
      <c r="J20" s="5">
        <f t="shared" si="0"/>
        <v>3.38</v>
      </c>
      <c r="K20" s="5"/>
      <c r="L20" s="5">
        <v>18</v>
      </c>
      <c r="M20" s="5">
        <v>388</v>
      </c>
      <c r="N20" s="5">
        <v>0</v>
      </c>
      <c r="O20" s="5">
        <v>0</v>
      </c>
      <c r="P20" s="5">
        <f t="shared" si="1"/>
        <v>21.56</v>
      </c>
      <c r="Q20" s="5"/>
      <c r="R20" s="5"/>
      <c r="S20" s="5" t="s">
        <v>32</v>
      </c>
      <c r="T20" s="5">
        <v>3</v>
      </c>
      <c r="U20" s="5"/>
      <c r="V20" s="5">
        <v>0</v>
      </c>
    </row>
    <row r="21" spans="1:22" ht="10.7" customHeight="1" x14ac:dyDescent="0.25">
      <c r="A21" s="4" t="s">
        <v>571</v>
      </c>
      <c r="B21" s="4" t="s">
        <v>35</v>
      </c>
      <c r="C21" s="5">
        <v>68</v>
      </c>
      <c r="D21" s="5">
        <v>43</v>
      </c>
      <c r="E21" s="5">
        <v>262</v>
      </c>
      <c r="F21" s="5">
        <v>11</v>
      </c>
      <c r="G21" s="5">
        <v>0</v>
      </c>
      <c r="H21" s="5">
        <v>0</v>
      </c>
      <c r="I21" s="5">
        <v>34</v>
      </c>
      <c r="J21" s="5">
        <f t="shared" si="0"/>
        <v>8.19</v>
      </c>
      <c r="K21" s="5"/>
      <c r="L21" s="5">
        <v>100</v>
      </c>
      <c r="M21" s="5">
        <v>2394</v>
      </c>
      <c r="N21" s="5">
        <v>3</v>
      </c>
      <c r="O21" s="5">
        <v>0</v>
      </c>
      <c r="P21" s="5">
        <f t="shared" si="1"/>
        <v>23.94</v>
      </c>
      <c r="Q21" s="5"/>
      <c r="R21" s="5"/>
      <c r="S21" s="5" t="s">
        <v>36</v>
      </c>
      <c r="T21" s="5">
        <v>17</v>
      </c>
      <c r="U21" s="5"/>
      <c r="V21" s="5">
        <v>0</v>
      </c>
    </row>
    <row r="22" spans="1:22" ht="10.7" customHeight="1" x14ac:dyDescent="0.25">
      <c r="A22" s="4" t="s">
        <v>572</v>
      </c>
      <c r="B22" s="4" t="s">
        <v>37</v>
      </c>
      <c r="C22" s="5">
        <v>13</v>
      </c>
      <c r="D22" s="5">
        <v>15</v>
      </c>
      <c r="E22" s="5">
        <v>236</v>
      </c>
      <c r="F22" s="5">
        <v>2</v>
      </c>
      <c r="G22" s="5">
        <v>2</v>
      </c>
      <c r="H22" s="5">
        <v>0</v>
      </c>
      <c r="I22" s="5">
        <v>58</v>
      </c>
      <c r="J22" s="5">
        <f t="shared" si="0"/>
        <v>18.149999999999999</v>
      </c>
      <c r="K22" s="5"/>
      <c r="L22" s="5">
        <v>27</v>
      </c>
      <c r="M22" s="5">
        <v>700</v>
      </c>
      <c r="N22" s="5">
        <v>2</v>
      </c>
      <c r="O22" s="5">
        <v>0</v>
      </c>
      <c r="P22" s="5">
        <f t="shared" si="1"/>
        <v>25.93</v>
      </c>
      <c r="Q22" s="5"/>
      <c r="R22" s="5"/>
      <c r="S22" s="5" t="s">
        <v>38</v>
      </c>
      <c r="T22" s="5">
        <v>6</v>
      </c>
      <c r="U22" s="5"/>
      <c r="V22" s="5">
        <v>0</v>
      </c>
    </row>
    <row r="23" spans="1:22" ht="10.7" customHeight="1" x14ac:dyDescent="0.25">
      <c r="A23" s="4" t="s">
        <v>573</v>
      </c>
      <c r="B23" s="4" t="s">
        <v>39</v>
      </c>
      <c r="C23" s="5">
        <v>7</v>
      </c>
      <c r="D23" s="5">
        <v>10</v>
      </c>
      <c r="E23" s="5">
        <v>147</v>
      </c>
      <c r="F23" s="5">
        <v>1</v>
      </c>
      <c r="G23" s="5">
        <v>1</v>
      </c>
      <c r="H23" s="5">
        <v>0</v>
      </c>
      <c r="I23" s="5">
        <v>62</v>
      </c>
      <c r="J23" s="5">
        <f t="shared" si="0"/>
        <v>16.329999999999998</v>
      </c>
      <c r="K23" s="5"/>
      <c r="L23" s="5">
        <v>3</v>
      </c>
      <c r="M23" s="5">
        <v>14</v>
      </c>
      <c r="N23" s="5">
        <v>0</v>
      </c>
      <c r="O23" s="5">
        <v>0</v>
      </c>
      <c r="P23" s="5">
        <f t="shared" si="1"/>
        <v>4.67</v>
      </c>
      <c r="Q23" s="5"/>
      <c r="R23" s="5"/>
      <c r="S23" s="5" t="s">
        <v>40</v>
      </c>
      <c r="T23" s="5">
        <v>4</v>
      </c>
      <c r="U23" s="5"/>
      <c r="V23" s="5">
        <v>0</v>
      </c>
    </row>
    <row r="24" spans="1:22" ht="10.7" customHeight="1" x14ac:dyDescent="0.25">
      <c r="A24" s="4" t="s">
        <v>574</v>
      </c>
      <c r="B24" s="4" t="s">
        <v>11</v>
      </c>
      <c r="C24" s="5">
        <v>18</v>
      </c>
      <c r="D24" s="5">
        <v>19</v>
      </c>
      <c r="E24" s="5">
        <v>298</v>
      </c>
      <c r="F24" s="5">
        <v>5</v>
      </c>
      <c r="G24" s="5">
        <v>1</v>
      </c>
      <c r="H24" s="5">
        <v>0</v>
      </c>
      <c r="I24" s="5">
        <v>55.1</v>
      </c>
      <c r="J24" s="5">
        <f t="shared" si="0"/>
        <v>21.29</v>
      </c>
      <c r="K24" s="5"/>
      <c r="L24" s="5">
        <v>33</v>
      </c>
      <c r="M24" s="5">
        <v>728</v>
      </c>
      <c r="N24" s="5">
        <v>0</v>
      </c>
      <c r="O24" s="5">
        <v>0</v>
      </c>
      <c r="P24" s="5">
        <f t="shared" si="1"/>
        <v>22.06</v>
      </c>
      <c r="Q24" s="5"/>
      <c r="R24" s="5"/>
      <c r="S24" s="5" t="s">
        <v>41</v>
      </c>
      <c r="T24" s="5">
        <v>4</v>
      </c>
      <c r="U24" s="5"/>
      <c r="V24" s="5">
        <v>0</v>
      </c>
    </row>
    <row r="25" spans="1:22" ht="10.7" customHeight="1" x14ac:dyDescent="0.25">
      <c r="A25" s="4" t="s">
        <v>575</v>
      </c>
      <c r="B25" s="4" t="s">
        <v>42</v>
      </c>
      <c r="C25" s="5">
        <v>10</v>
      </c>
      <c r="D25" s="5">
        <v>13</v>
      </c>
      <c r="E25" s="5">
        <v>181</v>
      </c>
      <c r="F25" s="5">
        <v>0</v>
      </c>
      <c r="G25" s="5">
        <v>1</v>
      </c>
      <c r="H25" s="5">
        <v>0</v>
      </c>
      <c r="I25" s="5">
        <v>77</v>
      </c>
      <c r="J25" s="5">
        <f t="shared" si="0"/>
        <v>13.92</v>
      </c>
      <c r="K25" s="5"/>
      <c r="L25" s="5">
        <v>0</v>
      </c>
      <c r="M25" s="5">
        <v>0</v>
      </c>
      <c r="N25" s="5"/>
      <c r="O25" s="5"/>
      <c r="P25" s="5"/>
      <c r="Q25" s="5"/>
      <c r="R25" s="5"/>
      <c r="S25" s="5"/>
      <c r="T25" s="5">
        <v>1</v>
      </c>
      <c r="U25" s="5"/>
      <c r="V25" s="5">
        <v>0</v>
      </c>
    </row>
    <row r="26" spans="1:22" ht="10.7" customHeight="1" x14ac:dyDescent="0.25">
      <c r="A26" s="4" t="s">
        <v>576</v>
      </c>
      <c r="B26" s="4" t="s">
        <v>43</v>
      </c>
      <c r="C26" s="5">
        <v>11</v>
      </c>
      <c r="D26" s="5">
        <v>10</v>
      </c>
      <c r="E26" s="5">
        <v>57</v>
      </c>
      <c r="F26" s="5">
        <v>1</v>
      </c>
      <c r="G26" s="5">
        <v>0</v>
      </c>
      <c r="H26" s="5">
        <v>0</v>
      </c>
      <c r="I26" s="5">
        <v>18</v>
      </c>
      <c r="J26" s="5">
        <f t="shared" si="0"/>
        <v>6.33</v>
      </c>
      <c r="K26" s="5"/>
      <c r="L26" s="5">
        <v>14</v>
      </c>
      <c r="M26" s="5">
        <v>424</v>
      </c>
      <c r="N26" s="5">
        <v>0</v>
      </c>
      <c r="O26" s="5">
        <v>0</v>
      </c>
      <c r="P26" s="5">
        <f t="shared" si="1"/>
        <v>30.29</v>
      </c>
      <c r="Q26" s="5"/>
      <c r="R26" s="5"/>
      <c r="S26" s="5" t="s">
        <v>44</v>
      </c>
      <c r="T26" s="5">
        <v>3</v>
      </c>
      <c r="U26" s="5"/>
      <c r="V26" s="5">
        <v>0</v>
      </c>
    </row>
    <row r="27" spans="1:22" ht="10.7" customHeight="1" x14ac:dyDescent="0.25">
      <c r="A27" s="4" t="s">
        <v>577</v>
      </c>
      <c r="B27" s="4" t="s">
        <v>45</v>
      </c>
      <c r="C27" s="5">
        <v>11</v>
      </c>
      <c r="D27" s="5">
        <v>9</v>
      </c>
      <c r="E27" s="5">
        <v>60</v>
      </c>
      <c r="F27" s="5">
        <v>1</v>
      </c>
      <c r="G27" s="5">
        <v>0</v>
      </c>
      <c r="H27" s="5">
        <v>0</v>
      </c>
      <c r="I27" s="5">
        <v>15</v>
      </c>
      <c r="J27" s="5">
        <f t="shared" si="0"/>
        <v>7.5</v>
      </c>
      <c r="K27" s="5"/>
      <c r="L27" s="5">
        <v>18</v>
      </c>
      <c r="M27" s="5">
        <v>430</v>
      </c>
      <c r="N27" s="5">
        <v>0</v>
      </c>
      <c r="O27" s="5">
        <v>0</v>
      </c>
      <c r="P27" s="5">
        <f t="shared" si="1"/>
        <v>23.89</v>
      </c>
      <c r="Q27" s="5"/>
      <c r="R27" s="5"/>
      <c r="S27" s="5" t="s">
        <v>46</v>
      </c>
      <c r="T27" s="5">
        <v>5</v>
      </c>
      <c r="U27" s="5"/>
      <c r="V27" s="5">
        <v>0</v>
      </c>
    </row>
    <row r="28" spans="1:22" ht="10.7" customHeight="1" x14ac:dyDescent="0.25">
      <c r="A28" s="4" t="s">
        <v>578</v>
      </c>
      <c r="B28" s="4" t="s">
        <v>47</v>
      </c>
      <c r="C28" s="5">
        <v>20</v>
      </c>
      <c r="D28" s="5">
        <v>24</v>
      </c>
      <c r="E28" s="5">
        <v>409</v>
      </c>
      <c r="F28" s="5">
        <v>2</v>
      </c>
      <c r="G28" s="5">
        <v>2</v>
      </c>
      <c r="H28" s="5">
        <v>0</v>
      </c>
      <c r="I28" s="5">
        <v>62</v>
      </c>
      <c r="J28" s="5">
        <f t="shared" si="0"/>
        <v>18.59</v>
      </c>
      <c r="K28" s="5"/>
      <c r="L28" s="5">
        <v>5</v>
      </c>
      <c r="M28" s="5">
        <v>100</v>
      </c>
      <c r="N28" s="5">
        <v>0</v>
      </c>
      <c r="O28" s="5">
        <v>0</v>
      </c>
      <c r="P28" s="5">
        <f t="shared" si="1"/>
        <v>20</v>
      </c>
      <c r="Q28" s="5"/>
      <c r="R28" s="5"/>
      <c r="S28" s="5" t="s">
        <v>48</v>
      </c>
      <c r="T28" s="5">
        <v>10</v>
      </c>
      <c r="U28" s="5"/>
      <c r="V28" s="5">
        <v>0</v>
      </c>
    </row>
    <row r="29" spans="1:22" ht="10.7" customHeight="1" x14ac:dyDescent="0.25">
      <c r="A29" s="4" t="s">
        <v>579</v>
      </c>
      <c r="B29" s="4" t="s">
        <v>49</v>
      </c>
      <c r="C29" s="5">
        <v>7</v>
      </c>
      <c r="D29" s="5">
        <v>6</v>
      </c>
      <c r="E29" s="5">
        <v>53</v>
      </c>
      <c r="F29" s="5">
        <v>1</v>
      </c>
      <c r="G29" s="5">
        <v>0</v>
      </c>
      <c r="H29" s="5">
        <v>0</v>
      </c>
      <c r="I29" s="5">
        <v>33</v>
      </c>
      <c r="J29" s="5">
        <f t="shared" si="0"/>
        <v>10.6</v>
      </c>
      <c r="K29" s="5"/>
      <c r="L29" s="5">
        <v>0</v>
      </c>
      <c r="M29" s="5">
        <v>109</v>
      </c>
      <c r="N29" s="5">
        <v>0</v>
      </c>
      <c r="O29" s="5">
        <v>0</v>
      </c>
      <c r="P29" s="5"/>
      <c r="Q29" s="5"/>
      <c r="R29" s="5"/>
      <c r="S29" s="5"/>
      <c r="T29" s="5">
        <v>1</v>
      </c>
      <c r="U29" s="5"/>
      <c r="V29" s="5">
        <v>0</v>
      </c>
    </row>
    <row r="30" spans="1:22" ht="10.7" customHeight="1" x14ac:dyDescent="0.25">
      <c r="A30" s="4" t="s">
        <v>580</v>
      </c>
      <c r="B30" s="4" t="s">
        <v>50</v>
      </c>
      <c r="C30" s="5">
        <v>30</v>
      </c>
      <c r="D30" s="5">
        <v>29</v>
      </c>
      <c r="E30" s="5">
        <v>602</v>
      </c>
      <c r="F30" s="5">
        <v>0</v>
      </c>
      <c r="G30" s="5">
        <v>2</v>
      </c>
      <c r="H30" s="5">
        <v>2</v>
      </c>
      <c r="I30" s="5">
        <v>119</v>
      </c>
      <c r="J30" s="5">
        <f t="shared" si="0"/>
        <v>20.76</v>
      </c>
      <c r="K30" s="5"/>
      <c r="L30" s="5">
        <v>11</v>
      </c>
      <c r="M30" s="5">
        <v>387</v>
      </c>
      <c r="N30" s="5">
        <v>0</v>
      </c>
      <c r="O30" s="5">
        <v>0</v>
      </c>
      <c r="P30" s="5">
        <f t="shared" si="1"/>
        <v>35.18</v>
      </c>
      <c r="Q30" s="5"/>
      <c r="R30" s="5"/>
      <c r="S30" s="5" t="s">
        <v>51</v>
      </c>
      <c r="T30" s="5">
        <v>12</v>
      </c>
      <c r="U30" s="5"/>
      <c r="V30" s="5">
        <v>0</v>
      </c>
    </row>
    <row r="31" spans="1:22" ht="10.7" customHeight="1" x14ac:dyDescent="0.25">
      <c r="A31" s="4" t="s">
        <v>581</v>
      </c>
      <c r="B31" s="4" t="s">
        <v>52</v>
      </c>
      <c r="C31" s="5">
        <v>71</v>
      </c>
      <c r="D31" s="5">
        <v>51</v>
      </c>
      <c r="E31" s="5">
        <v>302</v>
      </c>
      <c r="F31" s="5">
        <v>17</v>
      </c>
      <c r="G31" s="5">
        <v>0</v>
      </c>
      <c r="H31" s="5">
        <v>0</v>
      </c>
      <c r="I31" s="5">
        <v>44</v>
      </c>
      <c r="J31" s="5">
        <f t="shared" si="0"/>
        <v>8.8800000000000008</v>
      </c>
      <c r="K31" s="5"/>
      <c r="L31" s="5">
        <v>94</v>
      </c>
      <c r="M31" s="5">
        <v>2553</v>
      </c>
      <c r="N31" s="5">
        <v>0</v>
      </c>
      <c r="O31" s="5">
        <v>0</v>
      </c>
      <c r="P31" s="5">
        <f t="shared" si="1"/>
        <v>27.16</v>
      </c>
      <c r="Q31" s="5"/>
      <c r="R31" s="5"/>
      <c r="S31" s="5" t="s">
        <v>19</v>
      </c>
      <c r="T31" s="5">
        <v>14</v>
      </c>
      <c r="U31" s="5"/>
      <c r="V31" s="5">
        <v>0</v>
      </c>
    </row>
    <row r="32" spans="1:22" ht="10.7" customHeight="1" x14ac:dyDescent="0.25">
      <c r="A32" s="4" t="s">
        <v>548</v>
      </c>
      <c r="B32" s="4" t="s">
        <v>31</v>
      </c>
      <c r="C32" s="5">
        <v>41</v>
      </c>
      <c r="D32" s="5">
        <v>42</v>
      </c>
      <c r="E32" s="5">
        <v>275</v>
      </c>
      <c r="F32" s="5">
        <v>9</v>
      </c>
      <c r="G32" s="5">
        <v>0</v>
      </c>
      <c r="H32" s="5">
        <v>0</v>
      </c>
      <c r="I32" s="5">
        <v>46.1</v>
      </c>
      <c r="J32" s="5">
        <f t="shared" si="0"/>
        <v>8.33</v>
      </c>
      <c r="K32" s="5"/>
      <c r="L32" s="5">
        <v>75</v>
      </c>
      <c r="M32" s="5">
        <v>2066</v>
      </c>
      <c r="N32" s="5">
        <v>3</v>
      </c>
      <c r="O32" s="5">
        <v>1</v>
      </c>
      <c r="P32" s="5">
        <f t="shared" si="1"/>
        <v>27.55</v>
      </c>
      <c r="Q32" s="5"/>
      <c r="R32" s="5"/>
      <c r="S32" s="5" t="s">
        <v>53</v>
      </c>
      <c r="T32" s="5">
        <v>10</v>
      </c>
      <c r="U32" s="5"/>
      <c r="V32" s="5">
        <v>0</v>
      </c>
    </row>
    <row r="33" spans="1:22" ht="10.7" customHeight="1" x14ac:dyDescent="0.25">
      <c r="A33" s="4" t="s">
        <v>582</v>
      </c>
      <c r="B33" s="4" t="s">
        <v>54</v>
      </c>
      <c r="C33" s="5">
        <v>19</v>
      </c>
      <c r="D33" s="5">
        <v>20</v>
      </c>
      <c r="E33" s="5">
        <v>429</v>
      </c>
      <c r="F33" s="5">
        <v>5</v>
      </c>
      <c r="G33" s="5">
        <v>2</v>
      </c>
      <c r="H33" s="5">
        <v>0</v>
      </c>
      <c r="I33" s="5">
        <v>57.1</v>
      </c>
      <c r="J33" s="5">
        <f t="shared" si="0"/>
        <v>28.6</v>
      </c>
      <c r="K33" s="5"/>
      <c r="L33" s="5">
        <v>0</v>
      </c>
      <c r="M33" s="5">
        <v>2</v>
      </c>
      <c r="N33" s="5">
        <v>0</v>
      </c>
      <c r="O33" s="5">
        <v>0</v>
      </c>
      <c r="P33" s="5"/>
      <c r="Q33" s="5"/>
      <c r="R33" s="5"/>
      <c r="S33" s="5"/>
      <c r="T33" s="5">
        <v>7</v>
      </c>
      <c r="U33" s="5"/>
      <c r="V33" s="5">
        <v>1</v>
      </c>
    </row>
    <row r="34" spans="1:22" ht="10.7" customHeight="1" x14ac:dyDescent="0.25">
      <c r="A34" s="4" t="s">
        <v>583</v>
      </c>
      <c r="B34" s="4" t="s">
        <v>55</v>
      </c>
      <c r="C34" s="5">
        <v>12</v>
      </c>
      <c r="D34" s="5">
        <v>13</v>
      </c>
      <c r="E34" s="5">
        <v>170</v>
      </c>
      <c r="F34" s="5">
        <v>5</v>
      </c>
      <c r="G34" s="5">
        <v>0</v>
      </c>
      <c r="H34" s="5">
        <v>0</v>
      </c>
      <c r="I34" s="5">
        <v>46</v>
      </c>
      <c r="J34" s="5">
        <f t="shared" si="0"/>
        <v>21.25</v>
      </c>
      <c r="K34" s="5"/>
      <c r="L34" s="5">
        <v>13</v>
      </c>
      <c r="M34" s="5">
        <v>252</v>
      </c>
      <c r="N34" s="5">
        <v>0</v>
      </c>
      <c r="O34" s="5">
        <v>0</v>
      </c>
      <c r="P34" s="5">
        <f t="shared" si="1"/>
        <v>19.38</v>
      </c>
      <c r="Q34" s="5"/>
      <c r="R34" s="5"/>
      <c r="S34" s="5" t="s">
        <v>56</v>
      </c>
      <c r="T34" s="5">
        <v>3</v>
      </c>
      <c r="U34" s="5"/>
      <c r="V34" s="5">
        <v>0</v>
      </c>
    </row>
    <row r="35" spans="1:22" ht="10.7" customHeight="1" x14ac:dyDescent="0.25">
      <c r="A35" s="4" t="s">
        <v>584</v>
      </c>
      <c r="B35" s="4" t="s">
        <v>57</v>
      </c>
      <c r="C35" s="5">
        <v>13</v>
      </c>
      <c r="D35" s="5">
        <v>7</v>
      </c>
      <c r="E35" s="5">
        <v>29</v>
      </c>
      <c r="F35" s="5">
        <v>3</v>
      </c>
      <c r="G35" s="5">
        <v>0</v>
      </c>
      <c r="H35" s="5">
        <v>0</v>
      </c>
      <c r="I35" s="5">
        <v>9.1</v>
      </c>
      <c r="J35" s="5">
        <f t="shared" ref="J35:J64" si="2">ROUND(E35/(D35-F35),2)</f>
        <v>7.25</v>
      </c>
      <c r="K35" s="5"/>
      <c r="L35" s="5">
        <v>24</v>
      </c>
      <c r="M35" s="5">
        <v>283</v>
      </c>
      <c r="N35" s="5">
        <v>1</v>
      </c>
      <c r="O35" s="5">
        <v>0</v>
      </c>
      <c r="P35" s="5">
        <f t="shared" si="1"/>
        <v>11.79</v>
      </c>
      <c r="Q35" s="5"/>
      <c r="R35" s="5"/>
      <c r="S35" s="5" t="s">
        <v>58</v>
      </c>
      <c r="T35" s="5">
        <v>6</v>
      </c>
      <c r="U35" s="5"/>
      <c r="V35" s="5">
        <v>0</v>
      </c>
    </row>
    <row r="36" spans="1:22" ht="10.7" customHeight="1" x14ac:dyDescent="0.25">
      <c r="A36" s="4" t="s">
        <v>585</v>
      </c>
      <c r="B36" s="4" t="s">
        <v>59</v>
      </c>
      <c r="C36" s="5">
        <v>6</v>
      </c>
      <c r="D36" s="5">
        <v>5</v>
      </c>
      <c r="E36" s="5">
        <v>54</v>
      </c>
      <c r="F36" s="5">
        <v>1</v>
      </c>
      <c r="G36" s="5">
        <v>0</v>
      </c>
      <c r="H36" s="5">
        <v>0</v>
      </c>
      <c r="I36" s="5">
        <v>36</v>
      </c>
      <c r="J36" s="5">
        <f t="shared" si="2"/>
        <v>13.5</v>
      </c>
      <c r="K36" s="5"/>
      <c r="L36" s="5">
        <v>1</v>
      </c>
      <c r="M36" s="5">
        <v>43</v>
      </c>
      <c r="N36" s="5">
        <v>0</v>
      </c>
      <c r="O36" s="5">
        <v>0</v>
      </c>
      <c r="P36" s="5">
        <f t="shared" si="1"/>
        <v>43</v>
      </c>
      <c r="Q36" s="5"/>
      <c r="R36" s="5"/>
      <c r="S36" s="5" t="s">
        <v>60</v>
      </c>
      <c r="T36" s="5">
        <v>2</v>
      </c>
      <c r="U36" s="5"/>
      <c r="V36" s="5">
        <v>0</v>
      </c>
    </row>
    <row r="37" spans="1:22" ht="10.7" customHeight="1" x14ac:dyDescent="0.25">
      <c r="A37" s="4" t="s">
        <v>586</v>
      </c>
      <c r="B37" s="4" t="s">
        <v>61</v>
      </c>
      <c r="C37" s="5">
        <v>1</v>
      </c>
      <c r="D37" s="5">
        <v>1</v>
      </c>
      <c r="E37" s="5">
        <v>4</v>
      </c>
      <c r="F37" s="5">
        <v>0</v>
      </c>
      <c r="G37" s="5">
        <v>0</v>
      </c>
      <c r="H37" s="5">
        <v>0</v>
      </c>
      <c r="I37" s="5">
        <v>4</v>
      </c>
      <c r="J37" s="5">
        <f t="shared" si="2"/>
        <v>4</v>
      </c>
      <c r="K37" s="5"/>
      <c r="L37" s="5">
        <v>1</v>
      </c>
      <c r="M37" s="5">
        <v>25</v>
      </c>
      <c r="N37" s="5">
        <v>0</v>
      </c>
      <c r="O37" s="5">
        <v>0</v>
      </c>
      <c r="P37" s="5">
        <f t="shared" si="1"/>
        <v>25</v>
      </c>
      <c r="Q37" s="5"/>
      <c r="R37" s="5"/>
      <c r="S37" s="5" t="s">
        <v>62</v>
      </c>
      <c r="T37" s="5">
        <v>0</v>
      </c>
      <c r="U37" s="5"/>
      <c r="V37" s="5">
        <v>0</v>
      </c>
    </row>
    <row r="38" spans="1:22" ht="10.7" customHeight="1" x14ac:dyDescent="0.25">
      <c r="A38" s="4" t="s">
        <v>587</v>
      </c>
      <c r="B38" s="4" t="s">
        <v>59</v>
      </c>
      <c r="C38" s="5">
        <v>3</v>
      </c>
      <c r="D38" s="5">
        <v>3</v>
      </c>
      <c r="E38" s="5">
        <v>9</v>
      </c>
      <c r="F38" s="5">
        <v>0</v>
      </c>
      <c r="G38" s="5">
        <v>0</v>
      </c>
      <c r="H38" s="5">
        <v>0</v>
      </c>
      <c r="I38" s="5">
        <v>5</v>
      </c>
      <c r="J38" s="5">
        <f t="shared" si="2"/>
        <v>3</v>
      </c>
      <c r="K38" s="5"/>
      <c r="L38" s="5">
        <v>0</v>
      </c>
      <c r="M38" s="5">
        <v>60</v>
      </c>
      <c r="N38" s="5">
        <v>0</v>
      </c>
      <c r="O38" s="5">
        <v>0</v>
      </c>
      <c r="P38" s="5"/>
      <c r="Q38" s="5"/>
      <c r="R38" s="5"/>
      <c r="S38" s="5"/>
      <c r="T38" s="5">
        <v>0</v>
      </c>
      <c r="U38" s="5"/>
      <c r="V38" s="5">
        <v>0</v>
      </c>
    </row>
    <row r="39" spans="1:22" ht="10.7" customHeight="1" x14ac:dyDescent="0.25">
      <c r="A39" s="4" t="s">
        <v>588</v>
      </c>
      <c r="B39" s="4" t="s">
        <v>63</v>
      </c>
      <c r="C39" s="5">
        <v>5</v>
      </c>
      <c r="D39" s="5">
        <v>6</v>
      </c>
      <c r="E39" s="5">
        <v>44</v>
      </c>
      <c r="F39" s="5">
        <v>1</v>
      </c>
      <c r="G39" s="5">
        <v>0</v>
      </c>
      <c r="H39" s="5">
        <v>0</v>
      </c>
      <c r="I39" s="5">
        <v>16</v>
      </c>
      <c r="J39" s="5">
        <f t="shared" si="2"/>
        <v>8.8000000000000007</v>
      </c>
      <c r="K39" s="5"/>
      <c r="L39" s="5">
        <v>0</v>
      </c>
      <c r="M39" s="5">
        <v>8</v>
      </c>
      <c r="N39" s="5">
        <v>0</v>
      </c>
      <c r="O39" s="5">
        <v>0</v>
      </c>
      <c r="P39" s="5"/>
      <c r="Q39" s="5"/>
      <c r="R39" s="5"/>
      <c r="S39" s="5"/>
      <c r="T39" s="5">
        <v>0</v>
      </c>
      <c r="U39" s="5"/>
      <c r="V39" s="5">
        <v>0</v>
      </c>
    </row>
    <row r="40" spans="1:22" ht="10.7" customHeight="1" x14ac:dyDescent="0.25">
      <c r="A40" s="4" t="s">
        <v>589</v>
      </c>
      <c r="B40" s="4" t="s">
        <v>43</v>
      </c>
      <c r="C40" s="5">
        <v>1</v>
      </c>
      <c r="D40" s="5">
        <v>2</v>
      </c>
      <c r="E40" s="5">
        <v>5</v>
      </c>
      <c r="F40" s="5">
        <v>1</v>
      </c>
      <c r="G40" s="5">
        <v>0</v>
      </c>
      <c r="H40" s="5">
        <v>0</v>
      </c>
      <c r="I40" s="5">
        <v>4.0999999999999996</v>
      </c>
      <c r="J40" s="5">
        <f t="shared" si="2"/>
        <v>5</v>
      </c>
      <c r="K40" s="5"/>
      <c r="L40" s="5">
        <v>0</v>
      </c>
      <c r="M40" s="5">
        <v>0</v>
      </c>
      <c r="N40" s="5"/>
      <c r="O40" s="5"/>
      <c r="P40" s="5"/>
      <c r="Q40" s="5"/>
      <c r="R40" s="5"/>
      <c r="S40" s="5"/>
      <c r="T40" s="5">
        <v>0</v>
      </c>
      <c r="U40" s="5"/>
      <c r="V40" s="5">
        <v>0</v>
      </c>
    </row>
    <row r="41" spans="1:22" ht="10.7" customHeight="1" x14ac:dyDescent="0.25">
      <c r="A41" s="4" t="s">
        <v>590</v>
      </c>
      <c r="B41" s="4" t="s">
        <v>64</v>
      </c>
      <c r="C41" s="5">
        <v>6</v>
      </c>
      <c r="D41" s="5">
        <v>8</v>
      </c>
      <c r="E41" s="5">
        <v>16</v>
      </c>
      <c r="F41" s="5">
        <v>1</v>
      </c>
      <c r="G41" s="5">
        <v>0</v>
      </c>
      <c r="H41" s="5">
        <v>0</v>
      </c>
      <c r="I41" s="5">
        <v>6</v>
      </c>
      <c r="J41" s="5">
        <f t="shared" si="2"/>
        <v>2.29</v>
      </c>
      <c r="K41" s="5"/>
      <c r="L41" s="5">
        <v>0</v>
      </c>
      <c r="M41" s="5">
        <v>1</v>
      </c>
      <c r="N41" s="5">
        <v>0</v>
      </c>
      <c r="O41" s="5">
        <v>0</v>
      </c>
      <c r="P41" s="5"/>
      <c r="Q41" s="5"/>
      <c r="R41" s="5"/>
      <c r="S41" s="5"/>
      <c r="T41" s="5">
        <v>1</v>
      </c>
      <c r="U41" s="5"/>
      <c r="V41" s="5">
        <v>0</v>
      </c>
    </row>
    <row r="42" spans="1:22" ht="10.7" customHeight="1" x14ac:dyDescent="0.25">
      <c r="A42" s="4" t="s">
        <v>591</v>
      </c>
      <c r="B42" s="4" t="s">
        <v>65</v>
      </c>
      <c r="C42" s="5">
        <v>1</v>
      </c>
      <c r="D42" s="5">
        <v>1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f t="shared" si="2"/>
        <v>0</v>
      </c>
      <c r="K42" s="5"/>
      <c r="L42" s="5">
        <v>0</v>
      </c>
      <c r="M42" s="5">
        <v>0</v>
      </c>
      <c r="N42" s="5"/>
      <c r="O42" s="5"/>
      <c r="P42" s="5"/>
      <c r="Q42" s="5"/>
      <c r="R42" s="5"/>
      <c r="S42" s="5"/>
      <c r="T42" s="5">
        <v>0</v>
      </c>
      <c r="U42" s="5"/>
      <c r="V42" s="5">
        <v>0</v>
      </c>
    </row>
    <row r="43" spans="1:22" ht="10.7" customHeight="1" x14ac:dyDescent="0.25">
      <c r="A43" s="4" t="s">
        <v>592</v>
      </c>
      <c r="B43" s="4" t="s">
        <v>66</v>
      </c>
      <c r="C43" s="5">
        <v>16</v>
      </c>
      <c r="D43" s="5">
        <v>14</v>
      </c>
      <c r="E43" s="5">
        <v>201</v>
      </c>
      <c r="F43" s="5">
        <v>0</v>
      </c>
      <c r="G43" s="5">
        <v>0</v>
      </c>
      <c r="H43" s="5">
        <v>0</v>
      </c>
      <c r="I43" s="5">
        <v>44</v>
      </c>
      <c r="J43" s="5">
        <f t="shared" si="2"/>
        <v>14.36</v>
      </c>
      <c r="K43" s="5"/>
      <c r="L43" s="5">
        <v>3</v>
      </c>
      <c r="M43" s="5">
        <v>93</v>
      </c>
      <c r="N43" s="5">
        <v>0</v>
      </c>
      <c r="O43" s="5">
        <v>0</v>
      </c>
      <c r="P43" s="5">
        <f t="shared" si="1"/>
        <v>31</v>
      </c>
      <c r="Q43" s="5"/>
      <c r="R43" s="5"/>
      <c r="S43" s="5" t="s">
        <v>67</v>
      </c>
      <c r="T43" s="5">
        <v>5</v>
      </c>
      <c r="U43" s="5"/>
      <c r="V43" s="5">
        <v>0</v>
      </c>
    </row>
    <row r="44" spans="1:22" ht="10.7" customHeight="1" x14ac:dyDescent="0.25">
      <c r="A44" s="4" t="s">
        <v>593</v>
      </c>
      <c r="B44" s="4" t="s">
        <v>68</v>
      </c>
      <c r="C44" s="5">
        <v>7</v>
      </c>
      <c r="D44" s="5">
        <v>9</v>
      </c>
      <c r="E44" s="5">
        <v>69</v>
      </c>
      <c r="F44" s="5">
        <v>0</v>
      </c>
      <c r="G44" s="5">
        <v>0</v>
      </c>
      <c r="H44" s="5">
        <v>0</v>
      </c>
      <c r="I44" s="5">
        <v>43</v>
      </c>
      <c r="J44" s="5">
        <f t="shared" si="2"/>
        <v>7.67</v>
      </c>
      <c r="K44" s="5"/>
      <c r="L44" s="5">
        <v>0</v>
      </c>
      <c r="M44" s="5">
        <v>15</v>
      </c>
      <c r="N44" s="5">
        <v>0</v>
      </c>
      <c r="O44" s="5">
        <v>0</v>
      </c>
      <c r="P44" s="5"/>
      <c r="Q44" s="5"/>
      <c r="R44" s="5"/>
      <c r="S44" s="5"/>
      <c r="T44" s="5">
        <v>1</v>
      </c>
      <c r="U44" s="5"/>
      <c r="V44" s="5">
        <v>0</v>
      </c>
    </row>
    <row r="45" spans="1:22" ht="10.7" customHeight="1" x14ac:dyDescent="0.25">
      <c r="A45" s="4" t="s">
        <v>594</v>
      </c>
      <c r="B45" s="4" t="s">
        <v>69</v>
      </c>
      <c r="C45" s="5">
        <v>3</v>
      </c>
      <c r="D45" s="5">
        <v>2</v>
      </c>
      <c r="E45" s="5">
        <v>25</v>
      </c>
      <c r="F45" s="5">
        <v>0</v>
      </c>
      <c r="G45" s="5">
        <v>0</v>
      </c>
      <c r="H45" s="5">
        <v>0</v>
      </c>
      <c r="I45" s="5">
        <v>25</v>
      </c>
      <c r="J45" s="5">
        <f t="shared" si="2"/>
        <v>12.5</v>
      </c>
      <c r="K45" s="5"/>
      <c r="L45" s="5">
        <v>1</v>
      </c>
      <c r="M45" s="5">
        <v>109</v>
      </c>
      <c r="N45" s="5">
        <v>0</v>
      </c>
      <c r="O45" s="5">
        <v>0</v>
      </c>
      <c r="P45" s="5">
        <f t="shared" si="1"/>
        <v>109</v>
      </c>
      <c r="Q45" s="5"/>
      <c r="R45" s="5"/>
      <c r="S45" s="5" t="s">
        <v>70</v>
      </c>
      <c r="T45" s="5">
        <v>2</v>
      </c>
      <c r="U45" s="5"/>
      <c r="V45" s="5">
        <v>0</v>
      </c>
    </row>
    <row r="46" spans="1:22" ht="10.7" customHeight="1" x14ac:dyDescent="0.25">
      <c r="A46" s="4" t="s">
        <v>595</v>
      </c>
      <c r="B46" s="4" t="s">
        <v>71</v>
      </c>
      <c r="C46" s="5">
        <v>16</v>
      </c>
      <c r="D46" s="5">
        <v>17</v>
      </c>
      <c r="E46" s="5">
        <v>177</v>
      </c>
      <c r="F46" s="5">
        <v>1</v>
      </c>
      <c r="G46" s="5">
        <v>0</v>
      </c>
      <c r="H46" s="5">
        <v>0</v>
      </c>
      <c r="I46" s="5">
        <v>38.1</v>
      </c>
      <c r="J46" s="5">
        <f t="shared" si="2"/>
        <v>11.06</v>
      </c>
      <c r="K46" s="5"/>
      <c r="L46" s="5">
        <v>1</v>
      </c>
      <c r="M46" s="5">
        <v>57</v>
      </c>
      <c r="N46" s="5">
        <v>0</v>
      </c>
      <c r="O46" s="5">
        <v>0</v>
      </c>
      <c r="P46" s="5">
        <f t="shared" si="1"/>
        <v>57</v>
      </c>
      <c r="Q46" s="5"/>
      <c r="R46" s="5"/>
      <c r="S46" s="5" t="s">
        <v>72</v>
      </c>
      <c r="T46" s="5">
        <v>4</v>
      </c>
      <c r="U46" s="5"/>
      <c r="V46" s="5">
        <v>0</v>
      </c>
    </row>
    <row r="47" spans="1:22" ht="10.7" customHeight="1" x14ac:dyDescent="0.25">
      <c r="A47" s="4" t="s">
        <v>596</v>
      </c>
      <c r="B47" s="4" t="s">
        <v>73</v>
      </c>
      <c r="C47" s="5">
        <v>12</v>
      </c>
      <c r="D47" s="5">
        <v>15</v>
      </c>
      <c r="E47" s="5">
        <v>195</v>
      </c>
      <c r="F47" s="5">
        <v>3</v>
      </c>
      <c r="G47" s="5">
        <v>1</v>
      </c>
      <c r="H47" s="5">
        <v>0</v>
      </c>
      <c r="I47" s="5">
        <v>64</v>
      </c>
      <c r="J47" s="5">
        <f t="shared" si="2"/>
        <v>16.25</v>
      </c>
      <c r="K47" s="5"/>
      <c r="L47" s="5">
        <v>4</v>
      </c>
      <c r="M47" s="5">
        <v>162</v>
      </c>
      <c r="N47" s="5">
        <v>0</v>
      </c>
      <c r="O47" s="5">
        <v>0</v>
      </c>
      <c r="P47" s="5">
        <f t="shared" si="1"/>
        <v>40.5</v>
      </c>
      <c r="Q47" s="5"/>
      <c r="R47" s="5"/>
      <c r="S47" s="5" t="s">
        <v>74</v>
      </c>
      <c r="T47" s="5">
        <v>0</v>
      </c>
      <c r="U47" s="5"/>
      <c r="V47" s="5">
        <v>0</v>
      </c>
    </row>
    <row r="48" spans="1:22" ht="10.7" customHeight="1" x14ac:dyDescent="0.25">
      <c r="A48" s="4" t="s">
        <v>597</v>
      </c>
      <c r="B48" s="4" t="s">
        <v>75</v>
      </c>
      <c r="C48" s="5">
        <v>41</v>
      </c>
      <c r="D48" s="5">
        <v>44</v>
      </c>
      <c r="E48" s="5">
        <v>739</v>
      </c>
      <c r="F48" s="5">
        <v>4</v>
      </c>
      <c r="G48" s="5">
        <v>2</v>
      </c>
      <c r="H48" s="5">
        <v>0</v>
      </c>
      <c r="I48" s="5">
        <v>75</v>
      </c>
      <c r="J48" s="5">
        <f t="shared" si="2"/>
        <v>18.48</v>
      </c>
      <c r="K48" s="5"/>
      <c r="L48" s="5">
        <v>49</v>
      </c>
      <c r="M48" s="5">
        <v>1875</v>
      </c>
      <c r="N48" s="5">
        <v>1</v>
      </c>
      <c r="O48" s="5">
        <v>0</v>
      </c>
      <c r="P48" s="5">
        <f t="shared" si="1"/>
        <v>38.270000000000003</v>
      </c>
      <c r="Q48" s="5"/>
      <c r="R48" s="5"/>
      <c r="S48" s="5" t="s">
        <v>76</v>
      </c>
      <c r="T48" s="5">
        <v>13</v>
      </c>
      <c r="U48" s="5"/>
      <c r="V48" s="5">
        <v>0</v>
      </c>
    </row>
    <row r="49" spans="1:22" ht="10.7" customHeight="1" x14ac:dyDescent="0.25">
      <c r="A49" s="4" t="s">
        <v>598</v>
      </c>
      <c r="B49" s="4" t="s">
        <v>66</v>
      </c>
      <c r="C49" s="5">
        <v>17</v>
      </c>
      <c r="D49" s="5">
        <v>16</v>
      </c>
      <c r="E49" s="5">
        <v>100</v>
      </c>
      <c r="F49" s="5">
        <v>6</v>
      </c>
      <c r="G49" s="5">
        <v>0</v>
      </c>
      <c r="H49" s="5">
        <v>0</v>
      </c>
      <c r="I49" s="5">
        <v>35.1</v>
      </c>
      <c r="J49" s="5">
        <f t="shared" si="2"/>
        <v>10</v>
      </c>
      <c r="K49" s="5"/>
      <c r="L49" s="5">
        <v>59</v>
      </c>
      <c r="M49" s="5">
        <v>970</v>
      </c>
      <c r="N49" s="5">
        <v>6</v>
      </c>
      <c r="O49" s="5">
        <v>1</v>
      </c>
      <c r="P49" s="5">
        <f t="shared" si="1"/>
        <v>16.440000000000001</v>
      </c>
      <c r="Q49" s="5"/>
      <c r="R49" s="5"/>
      <c r="S49" s="5" t="s">
        <v>77</v>
      </c>
      <c r="T49" s="5">
        <v>9</v>
      </c>
      <c r="U49" s="5"/>
      <c r="V49" s="5">
        <v>0</v>
      </c>
    </row>
    <row r="50" spans="1:22" ht="10.7" customHeight="1" x14ac:dyDescent="0.25">
      <c r="A50" s="4" t="s">
        <v>599</v>
      </c>
      <c r="B50" s="4" t="s">
        <v>6</v>
      </c>
      <c r="C50" s="5">
        <v>5</v>
      </c>
      <c r="D50" s="5">
        <v>4</v>
      </c>
      <c r="E50" s="5">
        <v>118</v>
      </c>
      <c r="F50" s="5">
        <v>1</v>
      </c>
      <c r="G50" s="5">
        <v>1</v>
      </c>
      <c r="H50" s="5">
        <v>0</v>
      </c>
      <c r="I50" s="5">
        <v>60.1</v>
      </c>
      <c r="J50" s="5">
        <f t="shared" si="2"/>
        <v>39.33</v>
      </c>
      <c r="K50" s="5"/>
      <c r="L50" s="5">
        <v>0</v>
      </c>
      <c r="M50" s="5">
        <v>64</v>
      </c>
      <c r="N50" s="5">
        <v>0</v>
      </c>
      <c r="O50" s="5">
        <v>0</v>
      </c>
      <c r="P50" s="5"/>
      <c r="Q50" s="5"/>
      <c r="R50" s="5"/>
      <c r="S50" s="5"/>
      <c r="T50" s="5">
        <v>4</v>
      </c>
      <c r="U50" s="5"/>
      <c r="V50" s="5">
        <v>0</v>
      </c>
    </row>
    <row r="51" spans="1:22" ht="10.7" customHeight="1" x14ac:dyDescent="0.25">
      <c r="A51" s="4" t="s">
        <v>600</v>
      </c>
      <c r="B51" s="4" t="s">
        <v>78</v>
      </c>
      <c r="C51" s="5">
        <v>20</v>
      </c>
      <c r="D51" s="5">
        <v>22</v>
      </c>
      <c r="E51" s="5">
        <v>198</v>
      </c>
      <c r="F51" s="5">
        <v>8</v>
      </c>
      <c r="G51" s="5">
        <v>0</v>
      </c>
      <c r="H51" s="5">
        <v>0</v>
      </c>
      <c r="I51" s="5">
        <v>44.1</v>
      </c>
      <c r="J51" s="5">
        <f t="shared" si="2"/>
        <v>14.14</v>
      </c>
      <c r="K51" s="5"/>
      <c r="L51" s="5">
        <v>51</v>
      </c>
      <c r="M51" s="5">
        <v>1098</v>
      </c>
      <c r="N51" s="5">
        <v>3</v>
      </c>
      <c r="O51" s="5">
        <v>0</v>
      </c>
      <c r="P51" s="5">
        <f t="shared" si="1"/>
        <v>21.53</v>
      </c>
      <c r="Q51" s="5"/>
      <c r="R51" s="5"/>
      <c r="S51" s="5" t="s">
        <v>79</v>
      </c>
      <c r="T51" s="5">
        <v>4</v>
      </c>
      <c r="U51" s="5"/>
      <c r="V51" s="5">
        <v>0</v>
      </c>
    </row>
    <row r="52" spans="1:22" ht="10.7" customHeight="1" x14ac:dyDescent="0.25">
      <c r="A52" s="4" t="s">
        <v>601</v>
      </c>
      <c r="B52" s="4" t="s">
        <v>64</v>
      </c>
      <c r="C52" s="5">
        <v>8</v>
      </c>
      <c r="D52" s="5">
        <v>11</v>
      </c>
      <c r="E52" s="5">
        <v>100</v>
      </c>
      <c r="F52" s="5">
        <v>3</v>
      </c>
      <c r="G52" s="5">
        <v>0</v>
      </c>
      <c r="H52" s="5">
        <v>0</v>
      </c>
      <c r="I52" s="5">
        <v>26.1</v>
      </c>
      <c r="J52" s="5">
        <f t="shared" si="2"/>
        <v>12.5</v>
      </c>
      <c r="K52" s="5"/>
      <c r="L52" s="5">
        <v>6</v>
      </c>
      <c r="M52" s="5">
        <v>281</v>
      </c>
      <c r="N52" s="5">
        <v>0</v>
      </c>
      <c r="O52" s="5">
        <v>0</v>
      </c>
      <c r="P52" s="5">
        <f t="shared" si="1"/>
        <v>46.83</v>
      </c>
      <c r="Q52" s="5"/>
      <c r="R52" s="5"/>
      <c r="S52" s="5" t="s">
        <v>80</v>
      </c>
      <c r="T52" s="5">
        <v>1</v>
      </c>
      <c r="U52" s="5"/>
      <c r="V52" s="5">
        <v>0</v>
      </c>
    </row>
    <row r="53" spans="1:22" ht="10.7" customHeight="1" x14ac:dyDescent="0.25">
      <c r="A53" s="4" t="s">
        <v>602</v>
      </c>
      <c r="B53" s="4" t="s">
        <v>81</v>
      </c>
      <c r="C53" s="5">
        <v>10</v>
      </c>
      <c r="D53" s="5">
        <v>11</v>
      </c>
      <c r="E53" s="5">
        <v>181</v>
      </c>
      <c r="F53" s="5">
        <v>1</v>
      </c>
      <c r="G53" s="5">
        <v>1</v>
      </c>
      <c r="H53" s="5">
        <v>0</v>
      </c>
      <c r="I53" s="5">
        <v>69.099999999999994</v>
      </c>
      <c r="J53" s="5">
        <f t="shared" si="2"/>
        <v>18.100000000000001</v>
      </c>
      <c r="K53" s="5"/>
      <c r="L53" s="5">
        <v>1</v>
      </c>
      <c r="M53" s="5">
        <v>56</v>
      </c>
      <c r="N53" s="5">
        <v>0</v>
      </c>
      <c r="O53" s="5">
        <v>0</v>
      </c>
      <c r="P53" s="5">
        <f t="shared" si="1"/>
        <v>56</v>
      </c>
      <c r="Q53" s="5"/>
      <c r="R53" s="5"/>
      <c r="S53" s="5" t="s">
        <v>82</v>
      </c>
      <c r="T53" s="5">
        <v>4</v>
      </c>
      <c r="U53" s="5"/>
      <c r="V53" s="5">
        <v>0</v>
      </c>
    </row>
    <row r="54" spans="1:22" ht="10.7" customHeight="1" x14ac:dyDescent="0.25">
      <c r="A54" s="4" t="s">
        <v>603</v>
      </c>
      <c r="B54" s="4" t="s">
        <v>73</v>
      </c>
      <c r="C54" s="5">
        <v>9</v>
      </c>
      <c r="D54" s="5">
        <v>12</v>
      </c>
      <c r="E54" s="5">
        <v>205</v>
      </c>
      <c r="F54" s="5">
        <v>1</v>
      </c>
      <c r="G54" s="5">
        <v>1</v>
      </c>
      <c r="H54" s="5">
        <v>0</v>
      </c>
      <c r="I54" s="5">
        <v>54</v>
      </c>
      <c r="J54" s="5">
        <f t="shared" si="2"/>
        <v>18.64</v>
      </c>
      <c r="K54" s="5"/>
      <c r="L54" s="5">
        <v>3</v>
      </c>
      <c r="M54" s="5">
        <v>88</v>
      </c>
      <c r="N54" s="5">
        <v>0</v>
      </c>
      <c r="O54" s="5">
        <v>0</v>
      </c>
      <c r="P54" s="5">
        <f t="shared" si="1"/>
        <v>29.33</v>
      </c>
      <c r="Q54" s="5"/>
      <c r="R54" s="5"/>
      <c r="S54" s="5" t="s">
        <v>48</v>
      </c>
      <c r="T54" s="5">
        <v>4</v>
      </c>
      <c r="U54" s="5"/>
      <c r="V54" s="5">
        <v>0</v>
      </c>
    </row>
    <row r="55" spans="1:22" ht="10.7" customHeight="1" x14ac:dyDescent="0.25">
      <c r="A55" s="4" t="s">
        <v>604</v>
      </c>
      <c r="B55" s="4" t="s">
        <v>83</v>
      </c>
      <c r="C55" s="5">
        <v>12</v>
      </c>
      <c r="D55" s="5">
        <v>9</v>
      </c>
      <c r="E55" s="5">
        <v>41</v>
      </c>
      <c r="F55" s="5">
        <v>1</v>
      </c>
      <c r="G55" s="5">
        <v>0</v>
      </c>
      <c r="H55" s="5">
        <v>0</v>
      </c>
      <c r="I55" s="5">
        <v>16</v>
      </c>
      <c r="J55" s="5">
        <f t="shared" si="2"/>
        <v>5.13</v>
      </c>
      <c r="K55" s="5"/>
      <c r="L55" s="5">
        <v>3</v>
      </c>
      <c r="M55" s="5">
        <v>29</v>
      </c>
      <c r="N55" s="5">
        <v>0</v>
      </c>
      <c r="O55" s="5">
        <v>0</v>
      </c>
      <c r="P55" s="5">
        <f t="shared" si="1"/>
        <v>9.67</v>
      </c>
      <c r="Q55" s="5"/>
      <c r="R55" s="5"/>
      <c r="S55" s="5" t="s">
        <v>30</v>
      </c>
      <c r="T55" s="5">
        <v>1</v>
      </c>
      <c r="U55" s="5"/>
      <c r="V55" s="5">
        <v>0</v>
      </c>
    </row>
    <row r="56" spans="1:22" ht="10.7" customHeight="1" x14ac:dyDescent="0.25">
      <c r="A56" s="4" t="s">
        <v>605</v>
      </c>
      <c r="B56" s="4" t="s">
        <v>84</v>
      </c>
      <c r="C56" s="5">
        <v>18</v>
      </c>
      <c r="D56" s="5">
        <v>19</v>
      </c>
      <c r="E56" s="5">
        <v>223</v>
      </c>
      <c r="F56" s="5">
        <v>3</v>
      </c>
      <c r="G56" s="5">
        <v>0</v>
      </c>
      <c r="H56" s="5">
        <v>0</v>
      </c>
      <c r="I56" s="5">
        <v>38</v>
      </c>
      <c r="J56" s="5">
        <f t="shared" si="2"/>
        <v>13.94</v>
      </c>
      <c r="K56" s="5"/>
      <c r="L56" s="5">
        <v>0</v>
      </c>
      <c r="M56" s="5">
        <v>0</v>
      </c>
      <c r="N56" s="5"/>
      <c r="O56" s="5"/>
      <c r="P56" s="5"/>
      <c r="Q56" s="5"/>
      <c r="R56" s="5"/>
      <c r="S56" s="5"/>
      <c r="T56" s="5">
        <v>23</v>
      </c>
      <c r="U56" s="5"/>
      <c r="V56" s="5">
        <v>4</v>
      </c>
    </row>
    <row r="57" spans="1:22" ht="10.7" customHeight="1" x14ac:dyDescent="0.25">
      <c r="A57" s="4" t="s">
        <v>606</v>
      </c>
      <c r="B57" s="4" t="s">
        <v>85</v>
      </c>
      <c r="C57" s="5">
        <v>1</v>
      </c>
      <c r="D57" s="5">
        <v>1</v>
      </c>
      <c r="E57" s="5">
        <v>1</v>
      </c>
      <c r="F57" s="5">
        <v>0</v>
      </c>
      <c r="G57" s="5">
        <v>0</v>
      </c>
      <c r="H57" s="5">
        <v>0</v>
      </c>
      <c r="I57" s="5">
        <v>1</v>
      </c>
      <c r="J57" s="5">
        <f t="shared" si="2"/>
        <v>1</v>
      </c>
      <c r="K57" s="5"/>
      <c r="L57" s="5">
        <v>0</v>
      </c>
      <c r="M57" s="5">
        <v>27</v>
      </c>
      <c r="N57" s="5">
        <v>0</v>
      </c>
      <c r="O57" s="5">
        <v>0</v>
      </c>
      <c r="P57" s="5"/>
      <c r="Q57" s="5"/>
      <c r="R57" s="5"/>
      <c r="S57" s="5"/>
      <c r="T57" s="5">
        <v>1</v>
      </c>
      <c r="U57" s="5"/>
      <c r="V57" s="5">
        <v>0</v>
      </c>
    </row>
    <row r="58" spans="1:22" ht="10.7" customHeight="1" x14ac:dyDescent="0.25">
      <c r="A58" s="4" t="s">
        <v>607</v>
      </c>
      <c r="B58" s="4" t="s">
        <v>86</v>
      </c>
      <c r="C58" s="5">
        <v>3</v>
      </c>
      <c r="D58" s="5">
        <v>3</v>
      </c>
      <c r="E58" s="5">
        <v>2</v>
      </c>
      <c r="F58" s="5">
        <v>0</v>
      </c>
      <c r="G58" s="5">
        <v>0</v>
      </c>
      <c r="H58" s="5">
        <v>0</v>
      </c>
      <c r="I58" s="5">
        <v>2</v>
      </c>
      <c r="J58" s="5">
        <f t="shared" si="2"/>
        <v>0.67</v>
      </c>
      <c r="K58" s="5"/>
      <c r="L58" s="5">
        <v>4</v>
      </c>
      <c r="M58" s="5">
        <v>15</v>
      </c>
      <c r="N58" s="5">
        <v>0</v>
      </c>
      <c r="O58" s="5">
        <v>0</v>
      </c>
      <c r="P58" s="5">
        <f t="shared" si="1"/>
        <v>3.75</v>
      </c>
      <c r="Q58" s="5"/>
      <c r="R58" s="5"/>
      <c r="S58" s="5" t="s">
        <v>87</v>
      </c>
      <c r="T58" s="5">
        <v>0</v>
      </c>
      <c r="U58" s="5"/>
      <c r="V58" s="5">
        <v>0</v>
      </c>
    </row>
    <row r="59" spans="1:22" ht="10.7" customHeight="1" x14ac:dyDescent="0.25">
      <c r="A59" s="4" t="s">
        <v>608</v>
      </c>
      <c r="B59" s="4" t="s">
        <v>43</v>
      </c>
      <c r="C59" s="5">
        <v>3</v>
      </c>
      <c r="D59" s="5">
        <v>4</v>
      </c>
      <c r="E59" s="5">
        <v>29</v>
      </c>
      <c r="F59" s="5">
        <v>0</v>
      </c>
      <c r="G59" s="5">
        <v>0</v>
      </c>
      <c r="H59" s="5">
        <v>0</v>
      </c>
      <c r="I59" s="5">
        <v>18</v>
      </c>
      <c r="J59" s="5">
        <f t="shared" si="2"/>
        <v>7.25</v>
      </c>
      <c r="K59" s="5"/>
      <c r="L59" s="5">
        <v>1</v>
      </c>
      <c r="M59" s="5">
        <v>61</v>
      </c>
      <c r="N59" s="5">
        <v>0</v>
      </c>
      <c r="O59" s="5">
        <v>0</v>
      </c>
      <c r="P59" s="5">
        <f t="shared" si="1"/>
        <v>61</v>
      </c>
      <c r="Q59" s="5"/>
      <c r="R59" s="5"/>
      <c r="S59" s="5" t="s">
        <v>88</v>
      </c>
      <c r="T59" s="5">
        <v>0</v>
      </c>
      <c r="U59" s="5"/>
      <c r="V59" s="5">
        <v>0</v>
      </c>
    </row>
    <row r="60" spans="1:22" ht="10.7" customHeight="1" x14ac:dyDescent="0.25">
      <c r="A60" s="4" t="s">
        <v>609</v>
      </c>
      <c r="B60" s="4" t="s">
        <v>42</v>
      </c>
      <c r="C60" s="5">
        <v>19</v>
      </c>
      <c r="D60" s="5">
        <v>20</v>
      </c>
      <c r="E60" s="5">
        <v>346</v>
      </c>
      <c r="F60" s="5">
        <v>7</v>
      </c>
      <c r="G60" s="5">
        <v>1</v>
      </c>
      <c r="H60" s="5">
        <v>0</v>
      </c>
      <c r="I60" s="5">
        <v>61</v>
      </c>
      <c r="J60" s="5">
        <f t="shared" si="2"/>
        <v>26.62</v>
      </c>
      <c r="K60" s="5"/>
      <c r="L60" s="5">
        <v>60</v>
      </c>
      <c r="M60" s="5">
        <v>668</v>
      </c>
      <c r="N60" s="5">
        <v>4</v>
      </c>
      <c r="O60" s="5">
        <v>0</v>
      </c>
      <c r="P60" s="5">
        <f t="shared" si="1"/>
        <v>11.13</v>
      </c>
      <c r="Q60" s="5"/>
      <c r="R60" s="5"/>
      <c r="S60" s="5" t="s">
        <v>89</v>
      </c>
      <c r="T60" s="5">
        <v>10</v>
      </c>
      <c r="U60" s="5"/>
      <c r="V60" s="5">
        <v>0</v>
      </c>
    </row>
    <row r="61" spans="1:22" ht="10.7" customHeight="1" x14ac:dyDescent="0.25">
      <c r="A61" s="4" t="s">
        <v>610</v>
      </c>
      <c r="B61" s="4" t="s">
        <v>42</v>
      </c>
      <c r="C61" s="5">
        <v>17</v>
      </c>
      <c r="D61" s="5">
        <v>18</v>
      </c>
      <c r="E61" s="5">
        <v>496</v>
      </c>
      <c r="F61" s="5">
        <v>1</v>
      </c>
      <c r="G61" s="5">
        <v>3</v>
      </c>
      <c r="H61" s="5">
        <v>1</v>
      </c>
      <c r="I61" s="5">
        <v>113.1</v>
      </c>
      <c r="J61" s="5">
        <f t="shared" si="2"/>
        <v>29.18</v>
      </c>
      <c r="K61" s="5"/>
      <c r="L61" s="5">
        <v>21</v>
      </c>
      <c r="M61" s="5">
        <v>282</v>
      </c>
      <c r="N61" s="5">
        <v>1</v>
      </c>
      <c r="O61" s="5">
        <v>0</v>
      </c>
      <c r="P61" s="5">
        <f t="shared" si="1"/>
        <v>13.43</v>
      </c>
      <c r="Q61" s="5"/>
      <c r="R61" s="5"/>
      <c r="S61" s="5" t="s">
        <v>90</v>
      </c>
      <c r="T61" s="5">
        <v>6</v>
      </c>
      <c r="U61" s="5"/>
      <c r="V61" s="5">
        <v>0</v>
      </c>
    </row>
    <row r="62" spans="1:22" ht="10.7" customHeight="1" x14ac:dyDescent="0.25">
      <c r="A62" s="4" t="s">
        <v>611</v>
      </c>
      <c r="B62" s="4" t="s">
        <v>42</v>
      </c>
      <c r="C62" s="5">
        <v>10</v>
      </c>
      <c r="D62" s="5">
        <v>10</v>
      </c>
      <c r="E62" s="5">
        <v>25</v>
      </c>
      <c r="F62" s="5">
        <v>3</v>
      </c>
      <c r="G62" s="5">
        <v>0</v>
      </c>
      <c r="H62" s="5">
        <v>0</v>
      </c>
      <c r="I62" s="5">
        <v>6.1</v>
      </c>
      <c r="J62" s="5">
        <f t="shared" si="2"/>
        <v>3.57</v>
      </c>
      <c r="K62" s="5"/>
      <c r="L62" s="5">
        <v>14</v>
      </c>
      <c r="M62" s="5">
        <v>115</v>
      </c>
      <c r="N62" s="5">
        <v>0</v>
      </c>
      <c r="O62" s="5">
        <v>0</v>
      </c>
      <c r="P62" s="5">
        <f t="shared" si="1"/>
        <v>8.2100000000000009</v>
      </c>
      <c r="Q62" s="5"/>
      <c r="R62" s="5"/>
      <c r="S62" s="5" t="s">
        <v>91</v>
      </c>
      <c r="T62" s="5">
        <v>3</v>
      </c>
      <c r="U62" s="5"/>
      <c r="V62" s="5">
        <v>0</v>
      </c>
    </row>
    <row r="63" spans="1:22" ht="10.7" customHeight="1" x14ac:dyDescent="0.25">
      <c r="A63" s="4" t="s">
        <v>612</v>
      </c>
      <c r="B63" s="4" t="s">
        <v>92</v>
      </c>
      <c r="C63" s="5">
        <v>23</v>
      </c>
      <c r="D63" s="5">
        <v>24</v>
      </c>
      <c r="E63" s="5">
        <v>475</v>
      </c>
      <c r="F63" s="5">
        <v>1</v>
      </c>
      <c r="G63" s="5">
        <v>2</v>
      </c>
      <c r="H63" s="5">
        <v>0</v>
      </c>
      <c r="I63" s="5">
        <v>56</v>
      </c>
      <c r="J63" s="5">
        <f t="shared" si="2"/>
        <v>20.65</v>
      </c>
      <c r="K63" s="5"/>
      <c r="L63" s="5">
        <v>0</v>
      </c>
      <c r="M63" s="5">
        <v>0</v>
      </c>
      <c r="N63" s="5"/>
      <c r="O63" s="5"/>
      <c r="P63" s="5"/>
      <c r="Q63" s="5"/>
      <c r="R63" s="5"/>
      <c r="S63" s="5"/>
      <c r="T63" s="5">
        <v>26</v>
      </c>
      <c r="U63" s="5"/>
      <c r="V63" s="5">
        <v>5</v>
      </c>
    </row>
    <row r="64" spans="1:22" ht="10.7" customHeight="1" x14ac:dyDescent="0.25">
      <c r="A64" s="4" t="s">
        <v>613</v>
      </c>
      <c r="B64" s="4" t="s">
        <v>6</v>
      </c>
      <c r="C64" s="5">
        <v>1</v>
      </c>
      <c r="D64" s="5">
        <v>1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f t="shared" si="2"/>
        <v>0</v>
      </c>
      <c r="K64" s="5"/>
      <c r="L64" s="5">
        <v>0</v>
      </c>
      <c r="M64" s="5">
        <v>0</v>
      </c>
      <c r="N64" s="5"/>
      <c r="O64" s="5"/>
      <c r="P64" s="5"/>
      <c r="Q64" s="5"/>
      <c r="R64" s="5"/>
      <c r="S64" s="5"/>
      <c r="T64" s="5">
        <v>0</v>
      </c>
      <c r="U64" s="5"/>
      <c r="V64" s="5">
        <v>0</v>
      </c>
    </row>
    <row r="65" spans="1:22" ht="10.7" customHeight="1" x14ac:dyDescent="0.25">
      <c r="A65" s="4" t="s">
        <v>614</v>
      </c>
      <c r="B65" s="4" t="s">
        <v>93</v>
      </c>
      <c r="C65" s="5">
        <v>2</v>
      </c>
      <c r="D65" s="5">
        <v>1</v>
      </c>
      <c r="E65" s="5">
        <v>5</v>
      </c>
      <c r="F65" s="5">
        <v>1</v>
      </c>
      <c r="G65" s="5">
        <v>0</v>
      </c>
      <c r="H65" s="5">
        <v>0</v>
      </c>
      <c r="I65" s="5">
        <v>5.0999999999999996</v>
      </c>
      <c r="J65" s="5">
        <f>+E65</f>
        <v>5</v>
      </c>
      <c r="K65" s="5"/>
      <c r="L65" s="5">
        <v>0</v>
      </c>
      <c r="M65" s="5">
        <v>19</v>
      </c>
      <c r="N65" s="5">
        <v>0</v>
      </c>
      <c r="O65" s="5">
        <v>0</v>
      </c>
      <c r="P65" s="5"/>
      <c r="Q65" s="5"/>
      <c r="R65" s="5"/>
      <c r="S65" s="5"/>
      <c r="T65" s="5">
        <v>1</v>
      </c>
      <c r="U65" s="5"/>
      <c r="V65" s="5">
        <v>0</v>
      </c>
    </row>
    <row r="66" spans="1:22" ht="10.7" customHeight="1" x14ac:dyDescent="0.25">
      <c r="A66" s="4" t="s">
        <v>615</v>
      </c>
      <c r="B66" s="4" t="s">
        <v>6</v>
      </c>
      <c r="C66" s="5">
        <v>1</v>
      </c>
      <c r="D66" s="5">
        <v>1</v>
      </c>
      <c r="E66" s="5">
        <v>2</v>
      </c>
      <c r="F66" s="5">
        <v>0</v>
      </c>
      <c r="G66" s="5">
        <v>0</v>
      </c>
      <c r="H66" s="5">
        <v>0</v>
      </c>
      <c r="I66" s="5">
        <v>2</v>
      </c>
      <c r="J66" s="5">
        <f>ROUND(E66/(D66-F66),2)</f>
        <v>2</v>
      </c>
      <c r="K66" s="5"/>
      <c r="L66" s="5">
        <v>0</v>
      </c>
      <c r="M66" s="5">
        <v>0</v>
      </c>
      <c r="N66" s="5"/>
      <c r="O66" s="5"/>
      <c r="P66" s="5"/>
      <c r="Q66" s="5"/>
      <c r="R66" s="5"/>
      <c r="S66" s="5"/>
      <c r="T66" s="5">
        <v>0</v>
      </c>
      <c r="U66" s="5"/>
      <c r="V66" s="5">
        <v>0</v>
      </c>
    </row>
    <row r="67" spans="1:22" ht="10.7" customHeight="1" x14ac:dyDescent="0.25">
      <c r="A67" s="4" t="s">
        <v>616</v>
      </c>
      <c r="B67" s="4" t="s">
        <v>94</v>
      </c>
      <c r="C67" s="5">
        <v>11</v>
      </c>
      <c r="D67" s="5">
        <v>8</v>
      </c>
      <c r="E67" s="5">
        <v>96</v>
      </c>
      <c r="F67" s="5">
        <v>4</v>
      </c>
      <c r="G67" s="5">
        <v>0</v>
      </c>
      <c r="H67" s="5">
        <v>0</v>
      </c>
      <c r="I67" s="5">
        <v>23</v>
      </c>
      <c r="J67" s="5">
        <f>ROUND(E67/(D67-F67),2)</f>
        <v>24</v>
      </c>
      <c r="K67" s="5"/>
      <c r="L67" s="5">
        <v>18</v>
      </c>
      <c r="M67" s="5">
        <v>388</v>
      </c>
      <c r="N67" s="5">
        <v>0</v>
      </c>
      <c r="O67" s="5">
        <v>0</v>
      </c>
      <c r="P67" s="5">
        <f t="shared" si="1"/>
        <v>21.56</v>
      </c>
      <c r="Q67" s="5"/>
      <c r="R67" s="5"/>
      <c r="S67" s="5" t="s">
        <v>95</v>
      </c>
      <c r="T67" s="5">
        <v>5</v>
      </c>
      <c r="U67" s="5"/>
      <c r="V67" s="5">
        <v>0</v>
      </c>
    </row>
    <row r="68" spans="1:22" ht="10.7" customHeight="1" x14ac:dyDescent="0.25">
      <c r="A68" s="4" t="s">
        <v>617</v>
      </c>
      <c r="B68" s="4" t="s">
        <v>96</v>
      </c>
      <c r="C68" s="5">
        <v>5</v>
      </c>
      <c r="D68" s="5">
        <v>2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f>ROUND(E68/(D68-F68),2)</f>
        <v>0</v>
      </c>
      <c r="K68" s="5"/>
      <c r="L68" s="5">
        <v>1</v>
      </c>
      <c r="M68" s="5">
        <v>135</v>
      </c>
      <c r="N68" s="5">
        <v>0</v>
      </c>
      <c r="O68" s="5">
        <v>0</v>
      </c>
      <c r="P68" s="5">
        <f t="shared" ref="P68:P131" si="3">ROUND(M68/L68,2)</f>
        <v>135</v>
      </c>
      <c r="Q68" s="5"/>
      <c r="R68" s="5"/>
      <c r="S68" s="5" t="s">
        <v>62</v>
      </c>
      <c r="T68" s="5">
        <v>0</v>
      </c>
      <c r="U68" s="5"/>
      <c r="V68" s="5">
        <v>0</v>
      </c>
    </row>
    <row r="69" spans="1:22" ht="10.7" customHeight="1" x14ac:dyDescent="0.25">
      <c r="A69" s="4" t="s">
        <v>618</v>
      </c>
      <c r="B69" s="4" t="s">
        <v>45</v>
      </c>
      <c r="C69" s="5">
        <v>1</v>
      </c>
      <c r="D69" s="5">
        <v>1</v>
      </c>
      <c r="E69" s="5">
        <v>17</v>
      </c>
      <c r="F69" s="5">
        <v>1</v>
      </c>
      <c r="G69" s="5">
        <v>0</v>
      </c>
      <c r="H69" s="5">
        <v>0</v>
      </c>
      <c r="I69" s="5">
        <v>17.100000000000001</v>
      </c>
      <c r="J69" s="5">
        <f>+E69</f>
        <v>17</v>
      </c>
      <c r="K69" s="5"/>
      <c r="L69" s="5">
        <v>0</v>
      </c>
      <c r="M69" s="5">
        <v>0</v>
      </c>
      <c r="N69" s="5"/>
      <c r="O69" s="5"/>
      <c r="P69" s="5"/>
      <c r="Q69" s="5"/>
      <c r="R69" s="5"/>
      <c r="S69" s="5"/>
      <c r="T69" s="5">
        <v>1</v>
      </c>
      <c r="U69" s="5"/>
      <c r="V69" s="5">
        <v>0</v>
      </c>
    </row>
    <row r="70" spans="1:22" ht="10.7" customHeight="1" x14ac:dyDescent="0.25">
      <c r="A70" s="4" t="s">
        <v>619</v>
      </c>
      <c r="B70" s="4" t="s">
        <v>97</v>
      </c>
      <c r="C70" s="5">
        <v>57</v>
      </c>
      <c r="D70" s="5">
        <v>50</v>
      </c>
      <c r="E70" s="5">
        <v>455</v>
      </c>
      <c r="F70" s="5">
        <v>12</v>
      </c>
      <c r="G70" s="5">
        <v>0</v>
      </c>
      <c r="H70" s="5">
        <v>0</v>
      </c>
      <c r="I70" s="5">
        <v>49.1</v>
      </c>
      <c r="J70" s="5">
        <f t="shared" ref="J70:J96" si="4">ROUND(E70/(D70-F70),2)</f>
        <v>11.97</v>
      </c>
      <c r="K70" s="5"/>
      <c r="L70" s="5">
        <v>7</v>
      </c>
      <c r="M70" s="5">
        <v>176</v>
      </c>
      <c r="N70" s="5">
        <v>0</v>
      </c>
      <c r="O70" s="5">
        <v>0</v>
      </c>
      <c r="P70" s="5">
        <f t="shared" si="3"/>
        <v>25.14</v>
      </c>
      <c r="Q70" s="5"/>
      <c r="R70" s="5"/>
      <c r="S70" s="5" t="s">
        <v>25</v>
      </c>
      <c r="T70" s="5">
        <v>21</v>
      </c>
      <c r="U70" s="5"/>
      <c r="V70" s="5">
        <v>2</v>
      </c>
    </row>
    <row r="71" spans="1:22" ht="10.7" customHeight="1" x14ac:dyDescent="0.25">
      <c r="A71" s="4" t="s">
        <v>620</v>
      </c>
      <c r="B71" s="6" t="s">
        <v>446</v>
      </c>
      <c r="C71" s="5">
        <v>172</v>
      </c>
      <c r="D71" s="5">
        <v>183</v>
      </c>
      <c r="E71" s="5">
        <v>4792</v>
      </c>
      <c r="F71" s="5">
        <v>16</v>
      </c>
      <c r="G71" s="5">
        <v>26</v>
      </c>
      <c r="H71" s="5">
        <v>4</v>
      </c>
      <c r="I71" s="5">
        <v>118</v>
      </c>
      <c r="J71" s="5">
        <f t="shared" si="4"/>
        <v>28.69</v>
      </c>
      <c r="K71" s="5"/>
      <c r="L71" s="5">
        <v>222</v>
      </c>
      <c r="M71" s="5">
        <v>4404</v>
      </c>
      <c r="N71" s="5">
        <v>8</v>
      </c>
      <c r="O71" s="5">
        <v>0</v>
      </c>
      <c r="P71" s="5">
        <f t="shared" si="3"/>
        <v>19.84</v>
      </c>
      <c r="Q71" s="5"/>
      <c r="R71" s="5"/>
      <c r="S71" s="5" t="s">
        <v>98</v>
      </c>
      <c r="T71" s="5">
        <v>85</v>
      </c>
      <c r="U71" s="5"/>
      <c r="V71" s="5">
        <v>0</v>
      </c>
    </row>
    <row r="72" spans="1:22" ht="10.7" customHeight="1" x14ac:dyDescent="0.25">
      <c r="A72" s="4" t="s">
        <v>621</v>
      </c>
      <c r="B72" s="4" t="s">
        <v>99</v>
      </c>
      <c r="C72" s="5">
        <v>35</v>
      </c>
      <c r="D72" s="5">
        <v>42</v>
      </c>
      <c r="E72" s="5">
        <v>421</v>
      </c>
      <c r="F72" s="5">
        <v>4</v>
      </c>
      <c r="G72" s="5">
        <v>1</v>
      </c>
      <c r="H72" s="5">
        <v>0</v>
      </c>
      <c r="I72" s="5">
        <v>50</v>
      </c>
      <c r="J72" s="5">
        <f t="shared" si="4"/>
        <v>11.08</v>
      </c>
      <c r="K72" s="5"/>
      <c r="L72" s="5">
        <v>30</v>
      </c>
      <c r="M72" s="5">
        <v>688</v>
      </c>
      <c r="N72" s="5">
        <v>0</v>
      </c>
      <c r="O72" s="5">
        <v>0</v>
      </c>
      <c r="P72" s="5">
        <f t="shared" si="3"/>
        <v>22.93</v>
      </c>
      <c r="Q72" s="5"/>
      <c r="R72" s="5"/>
      <c r="S72" s="5" t="s">
        <v>100</v>
      </c>
      <c r="T72" s="5">
        <v>21</v>
      </c>
      <c r="U72" s="5"/>
      <c r="V72" s="5">
        <v>0</v>
      </c>
    </row>
    <row r="73" spans="1:22" ht="10.7" customHeight="1" x14ac:dyDescent="0.25">
      <c r="A73" s="4" t="s">
        <v>622</v>
      </c>
      <c r="B73" s="4" t="s">
        <v>101</v>
      </c>
      <c r="C73" s="5">
        <v>3</v>
      </c>
      <c r="D73" s="5">
        <v>1</v>
      </c>
      <c r="E73" s="5">
        <v>87</v>
      </c>
      <c r="F73" s="5">
        <v>0</v>
      </c>
      <c r="G73" s="5">
        <v>1</v>
      </c>
      <c r="H73" s="5">
        <v>0</v>
      </c>
      <c r="I73" s="5">
        <v>87</v>
      </c>
      <c r="J73" s="5">
        <f t="shared" si="4"/>
        <v>87</v>
      </c>
      <c r="K73" s="5"/>
      <c r="L73" s="5">
        <v>0</v>
      </c>
      <c r="M73" s="5">
        <v>0</v>
      </c>
      <c r="N73" s="5"/>
      <c r="O73" s="5"/>
      <c r="P73" s="5"/>
      <c r="Q73" s="5"/>
      <c r="R73" s="5"/>
      <c r="S73" s="5"/>
      <c r="T73" s="5">
        <v>0</v>
      </c>
      <c r="U73" s="5"/>
      <c r="V73" s="5">
        <v>0</v>
      </c>
    </row>
    <row r="74" spans="1:22" ht="10.7" customHeight="1" x14ac:dyDescent="0.25">
      <c r="A74" s="4" t="s">
        <v>623</v>
      </c>
      <c r="B74" s="4" t="s">
        <v>102</v>
      </c>
      <c r="C74" s="5">
        <v>26</v>
      </c>
      <c r="D74" s="5">
        <v>24</v>
      </c>
      <c r="E74" s="5">
        <v>327</v>
      </c>
      <c r="F74" s="5">
        <v>2</v>
      </c>
      <c r="G74" s="5">
        <v>3</v>
      </c>
      <c r="H74" s="5">
        <v>0</v>
      </c>
      <c r="I74" s="5">
        <v>56</v>
      </c>
      <c r="J74" s="5">
        <f t="shared" si="4"/>
        <v>14.86</v>
      </c>
      <c r="K74" s="5"/>
      <c r="L74" s="5">
        <v>46</v>
      </c>
      <c r="M74" s="5">
        <v>1230</v>
      </c>
      <c r="N74" s="5">
        <v>2</v>
      </c>
      <c r="O74" s="5">
        <v>0</v>
      </c>
      <c r="P74" s="5">
        <f t="shared" si="3"/>
        <v>26.74</v>
      </c>
      <c r="Q74" s="5"/>
      <c r="R74" s="5"/>
      <c r="S74" s="5" t="s">
        <v>103</v>
      </c>
      <c r="T74" s="5">
        <v>6</v>
      </c>
      <c r="U74" s="5"/>
      <c r="V74" s="5">
        <v>0</v>
      </c>
    </row>
    <row r="75" spans="1:22" ht="10.7" customHeight="1" x14ac:dyDescent="0.25">
      <c r="A75" s="4" t="s">
        <v>624</v>
      </c>
      <c r="B75" s="4" t="s">
        <v>104</v>
      </c>
      <c r="C75" s="5">
        <v>12</v>
      </c>
      <c r="D75" s="5">
        <v>9</v>
      </c>
      <c r="E75" s="5">
        <v>26</v>
      </c>
      <c r="F75" s="5">
        <v>6</v>
      </c>
      <c r="G75" s="5">
        <v>0</v>
      </c>
      <c r="H75" s="5">
        <v>0</v>
      </c>
      <c r="I75" s="5">
        <v>9.1</v>
      </c>
      <c r="J75" s="5">
        <f t="shared" si="4"/>
        <v>8.67</v>
      </c>
      <c r="K75" s="5"/>
      <c r="L75" s="5">
        <v>19</v>
      </c>
      <c r="M75" s="5">
        <v>411</v>
      </c>
      <c r="N75" s="5">
        <v>1</v>
      </c>
      <c r="O75" s="5">
        <v>0</v>
      </c>
      <c r="P75" s="5">
        <f t="shared" si="3"/>
        <v>21.63</v>
      </c>
      <c r="Q75" s="5"/>
      <c r="R75" s="5"/>
      <c r="S75" s="5" t="s">
        <v>105</v>
      </c>
      <c r="T75" s="5">
        <v>3</v>
      </c>
      <c r="U75" s="5"/>
      <c r="V75" s="5">
        <v>0</v>
      </c>
    </row>
    <row r="76" spans="1:22" ht="10.7" customHeight="1" x14ac:dyDescent="0.25">
      <c r="A76" s="4" t="s">
        <v>625</v>
      </c>
      <c r="B76" s="4" t="s">
        <v>106</v>
      </c>
      <c r="C76" s="5">
        <v>7</v>
      </c>
      <c r="D76" s="5">
        <v>5</v>
      </c>
      <c r="E76" s="5">
        <v>26</v>
      </c>
      <c r="F76" s="5">
        <v>0</v>
      </c>
      <c r="G76" s="5">
        <v>0</v>
      </c>
      <c r="H76" s="5">
        <v>0</v>
      </c>
      <c r="I76" s="5">
        <v>18</v>
      </c>
      <c r="J76" s="5">
        <f t="shared" si="4"/>
        <v>5.2</v>
      </c>
      <c r="K76" s="5"/>
      <c r="L76" s="5">
        <v>0</v>
      </c>
      <c r="M76" s="5">
        <v>0</v>
      </c>
      <c r="N76" s="5"/>
      <c r="O76" s="5"/>
      <c r="P76" s="5"/>
      <c r="Q76" s="5"/>
      <c r="R76" s="5"/>
      <c r="S76" s="5"/>
      <c r="T76" s="5">
        <v>3</v>
      </c>
      <c r="U76" s="5"/>
      <c r="V76" s="5">
        <v>0</v>
      </c>
    </row>
    <row r="77" spans="1:22" ht="10.7" customHeight="1" x14ac:dyDescent="0.25">
      <c r="A77" s="4" t="s">
        <v>626</v>
      </c>
      <c r="B77" s="4" t="s">
        <v>107</v>
      </c>
      <c r="C77" s="5">
        <v>41</v>
      </c>
      <c r="D77" s="5">
        <v>36</v>
      </c>
      <c r="E77" s="5">
        <v>483</v>
      </c>
      <c r="F77" s="5">
        <v>3</v>
      </c>
      <c r="G77" s="5">
        <v>3</v>
      </c>
      <c r="H77" s="5">
        <v>0</v>
      </c>
      <c r="I77" s="5">
        <v>89</v>
      </c>
      <c r="J77" s="5">
        <f t="shared" si="4"/>
        <v>14.64</v>
      </c>
      <c r="K77" s="5"/>
      <c r="L77" s="5">
        <v>18</v>
      </c>
      <c r="M77" s="5">
        <v>499</v>
      </c>
      <c r="N77" s="5">
        <v>0</v>
      </c>
      <c r="O77" s="5">
        <v>0</v>
      </c>
      <c r="P77" s="5">
        <f t="shared" si="3"/>
        <v>27.72</v>
      </c>
      <c r="Q77" s="5"/>
      <c r="R77" s="5"/>
      <c r="S77" s="5" t="s">
        <v>108</v>
      </c>
      <c r="T77" s="5">
        <v>27</v>
      </c>
      <c r="U77" s="5"/>
      <c r="V77" s="5">
        <v>2</v>
      </c>
    </row>
    <row r="78" spans="1:22" ht="10.7" customHeight="1" x14ac:dyDescent="0.25">
      <c r="A78" s="4" t="s">
        <v>627</v>
      </c>
      <c r="B78" s="4" t="s">
        <v>109</v>
      </c>
      <c r="C78" s="5">
        <v>42</v>
      </c>
      <c r="D78" s="5">
        <v>44</v>
      </c>
      <c r="E78" s="5">
        <v>858</v>
      </c>
      <c r="F78" s="5">
        <v>3</v>
      </c>
      <c r="G78" s="5">
        <v>4</v>
      </c>
      <c r="H78" s="5">
        <v>0</v>
      </c>
      <c r="I78" s="5">
        <v>94</v>
      </c>
      <c r="J78" s="5">
        <f t="shared" si="4"/>
        <v>20.93</v>
      </c>
      <c r="K78" s="5"/>
      <c r="L78" s="5">
        <v>30</v>
      </c>
      <c r="M78" s="5">
        <v>614</v>
      </c>
      <c r="N78" s="5">
        <v>1</v>
      </c>
      <c r="O78" s="5">
        <v>0</v>
      </c>
      <c r="P78" s="5">
        <f t="shared" si="3"/>
        <v>20.47</v>
      </c>
      <c r="Q78" s="5"/>
      <c r="R78" s="5"/>
      <c r="S78" s="5" t="s">
        <v>110</v>
      </c>
      <c r="T78" s="5">
        <v>21</v>
      </c>
      <c r="U78" s="5"/>
      <c r="V78" s="5">
        <v>0</v>
      </c>
    </row>
    <row r="79" spans="1:22" ht="10.7" customHeight="1" x14ac:dyDescent="0.25">
      <c r="A79" s="4" t="s">
        <v>628</v>
      </c>
      <c r="B79" s="4" t="s">
        <v>111</v>
      </c>
      <c r="C79" s="5">
        <v>41</v>
      </c>
      <c r="D79" s="5">
        <v>43</v>
      </c>
      <c r="E79" s="5">
        <v>322</v>
      </c>
      <c r="F79" s="5">
        <v>10</v>
      </c>
      <c r="G79" s="5">
        <v>0</v>
      </c>
      <c r="H79" s="5">
        <v>0</v>
      </c>
      <c r="I79" s="5">
        <v>42.1</v>
      </c>
      <c r="J79" s="5">
        <f t="shared" si="4"/>
        <v>9.76</v>
      </c>
      <c r="K79" s="5"/>
      <c r="L79" s="5">
        <v>41</v>
      </c>
      <c r="M79" s="5">
        <v>1197</v>
      </c>
      <c r="N79" s="5">
        <v>0</v>
      </c>
      <c r="O79" s="5">
        <v>0</v>
      </c>
      <c r="P79" s="5">
        <f t="shared" si="3"/>
        <v>29.2</v>
      </c>
      <c r="Q79" s="5"/>
      <c r="R79" s="5"/>
      <c r="S79" s="5" t="s">
        <v>112</v>
      </c>
      <c r="T79" s="5">
        <v>9</v>
      </c>
      <c r="U79" s="5"/>
      <c r="V79" s="5">
        <v>0</v>
      </c>
    </row>
    <row r="80" spans="1:22" ht="10.7" customHeight="1" x14ac:dyDescent="0.25">
      <c r="A80" s="4" t="s">
        <v>629</v>
      </c>
      <c r="B80" s="4" t="s">
        <v>113</v>
      </c>
      <c r="C80" s="5">
        <v>4</v>
      </c>
      <c r="D80" s="5">
        <v>4</v>
      </c>
      <c r="E80" s="5">
        <v>3</v>
      </c>
      <c r="F80" s="5">
        <v>1</v>
      </c>
      <c r="G80" s="5">
        <v>0</v>
      </c>
      <c r="H80" s="5">
        <v>0</v>
      </c>
      <c r="I80" s="5">
        <v>2.1</v>
      </c>
      <c r="J80" s="5">
        <f t="shared" si="4"/>
        <v>1</v>
      </c>
      <c r="K80" s="5"/>
      <c r="L80" s="5">
        <v>5</v>
      </c>
      <c r="M80" s="5">
        <v>57</v>
      </c>
      <c r="N80" s="5">
        <v>0</v>
      </c>
      <c r="O80" s="5">
        <v>0</v>
      </c>
      <c r="P80" s="5">
        <f t="shared" si="3"/>
        <v>11.4</v>
      </c>
      <c r="Q80" s="5"/>
      <c r="R80" s="5"/>
      <c r="S80" s="5" t="s">
        <v>114</v>
      </c>
      <c r="T80" s="5">
        <v>2</v>
      </c>
      <c r="U80" s="5"/>
      <c r="V80" s="5">
        <v>0</v>
      </c>
    </row>
    <row r="81" spans="1:22" ht="10.7" customHeight="1" x14ac:dyDescent="0.25">
      <c r="A81" s="4" t="s">
        <v>630</v>
      </c>
      <c r="B81" s="4" t="s">
        <v>115</v>
      </c>
      <c r="C81" s="5">
        <v>91</v>
      </c>
      <c r="D81" s="5">
        <v>99</v>
      </c>
      <c r="E81" s="5">
        <v>2420</v>
      </c>
      <c r="F81" s="5">
        <v>5</v>
      </c>
      <c r="G81" s="5">
        <v>12</v>
      </c>
      <c r="H81" s="5">
        <v>2</v>
      </c>
      <c r="I81" s="5">
        <v>145</v>
      </c>
      <c r="J81" s="5">
        <f t="shared" si="4"/>
        <v>25.74</v>
      </c>
      <c r="K81" s="5"/>
      <c r="L81" s="5">
        <v>26</v>
      </c>
      <c r="M81" s="5">
        <v>1041</v>
      </c>
      <c r="N81" s="5">
        <v>1</v>
      </c>
      <c r="O81" s="5">
        <v>0</v>
      </c>
      <c r="P81" s="5">
        <f t="shared" si="3"/>
        <v>40.04</v>
      </c>
      <c r="Q81" s="5"/>
      <c r="R81" s="5"/>
      <c r="S81" s="5" t="s">
        <v>116</v>
      </c>
      <c r="T81" s="5">
        <v>35</v>
      </c>
      <c r="U81" s="5"/>
      <c r="V81" s="5">
        <v>0</v>
      </c>
    </row>
    <row r="82" spans="1:22" ht="10.7" customHeight="1" x14ac:dyDescent="0.25">
      <c r="A82" s="4" t="s">
        <v>631</v>
      </c>
      <c r="B82" s="4" t="s">
        <v>117</v>
      </c>
      <c r="C82" s="5">
        <v>1</v>
      </c>
      <c r="D82" s="5">
        <v>2</v>
      </c>
      <c r="E82" s="5">
        <v>10</v>
      </c>
      <c r="F82" s="5">
        <v>0</v>
      </c>
      <c r="G82" s="5">
        <v>0</v>
      </c>
      <c r="H82" s="5">
        <v>0</v>
      </c>
      <c r="I82" s="5">
        <v>6</v>
      </c>
      <c r="J82" s="5">
        <f t="shared" si="4"/>
        <v>5</v>
      </c>
      <c r="K82" s="5"/>
      <c r="L82" s="5">
        <v>0</v>
      </c>
      <c r="M82" s="5">
        <v>0</v>
      </c>
      <c r="N82" s="5"/>
      <c r="O82" s="5"/>
      <c r="P82" s="5"/>
      <c r="Q82" s="5"/>
      <c r="R82" s="5"/>
      <c r="S82" s="5"/>
      <c r="T82" s="5">
        <v>0</v>
      </c>
      <c r="U82" s="5"/>
      <c r="V82" s="5">
        <v>0</v>
      </c>
    </row>
    <row r="83" spans="1:22" ht="10.7" customHeight="1" x14ac:dyDescent="0.25">
      <c r="A83" s="4" t="s">
        <v>632</v>
      </c>
      <c r="B83" s="6" t="s">
        <v>447</v>
      </c>
      <c r="C83" s="5">
        <v>142</v>
      </c>
      <c r="D83" s="5">
        <v>166</v>
      </c>
      <c r="E83" s="5">
        <v>3555</v>
      </c>
      <c r="F83" s="5">
        <v>16</v>
      </c>
      <c r="G83" s="5">
        <v>14</v>
      </c>
      <c r="H83" s="5">
        <v>2</v>
      </c>
      <c r="I83" s="5">
        <v>137</v>
      </c>
      <c r="J83" s="5">
        <f t="shared" si="4"/>
        <v>23.7</v>
      </c>
      <c r="K83" s="5"/>
      <c r="L83" s="5">
        <v>84</v>
      </c>
      <c r="M83" s="5">
        <v>1258</v>
      </c>
      <c r="N83" s="5">
        <v>2</v>
      </c>
      <c r="O83" s="5">
        <v>0</v>
      </c>
      <c r="P83" s="5">
        <f t="shared" si="3"/>
        <v>14.98</v>
      </c>
      <c r="Q83" s="5"/>
      <c r="R83" s="5"/>
      <c r="S83" s="5" t="s">
        <v>105</v>
      </c>
      <c r="T83" s="5">
        <v>55</v>
      </c>
      <c r="U83" s="5"/>
      <c r="V83" s="5">
        <v>0</v>
      </c>
    </row>
    <row r="84" spans="1:22" ht="10.7" customHeight="1" x14ac:dyDescent="0.25">
      <c r="A84" s="4" t="s">
        <v>633</v>
      </c>
      <c r="B84" s="4" t="s">
        <v>118</v>
      </c>
      <c r="C84" s="5">
        <v>55</v>
      </c>
      <c r="D84" s="5">
        <v>44</v>
      </c>
      <c r="E84" s="5">
        <v>423</v>
      </c>
      <c r="F84" s="5">
        <v>9</v>
      </c>
      <c r="G84" s="5">
        <v>1</v>
      </c>
      <c r="H84" s="5">
        <v>0</v>
      </c>
      <c r="I84" s="5">
        <v>63.1</v>
      </c>
      <c r="J84" s="5">
        <f t="shared" si="4"/>
        <v>12.09</v>
      </c>
      <c r="K84" s="5"/>
      <c r="L84" s="5">
        <v>76</v>
      </c>
      <c r="M84" s="5">
        <v>1210</v>
      </c>
      <c r="N84" s="5">
        <v>2</v>
      </c>
      <c r="O84" s="5">
        <v>0</v>
      </c>
      <c r="P84" s="5">
        <f t="shared" si="3"/>
        <v>15.92</v>
      </c>
      <c r="Q84" s="5"/>
      <c r="R84" s="5"/>
      <c r="S84" s="5" t="s">
        <v>119</v>
      </c>
      <c r="T84" s="5">
        <v>10</v>
      </c>
      <c r="U84" s="5"/>
      <c r="V84" s="5">
        <v>0</v>
      </c>
    </row>
    <row r="85" spans="1:22" ht="10.7" customHeight="1" x14ac:dyDescent="0.25">
      <c r="A85" s="4" t="s">
        <v>634</v>
      </c>
      <c r="B85" s="4" t="s">
        <v>120</v>
      </c>
      <c r="C85" s="5">
        <v>1</v>
      </c>
      <c r="D85" s="5">
        <v>1</v>
      </c>
      <c r="E85" s="5">
        <v>16</v>
      </c>
      <c r="F85" s="5">
        <v>0</v>
      </c>
      <c r="G85" s="5">
        <v>0</v>
      </c>
      <c r="H85" s="5">
        <v>0</v>
      </c>
      <c r="I85" s="5">
        <v>16</v>
      </c>
      <c r="J85" s="5">
        <f t="shared" si="4"/>
        <v>16</v>
      </c>
      <c r="K85" s="5"/>
      <c r="L85" s="5">
        <v>0</v>
      </c>
      <c r="M85" s="5">
        <v>0</v>
      </c>
      <c r="N85" s="5"/>
      <c r="O85" s="5"/>
      <c r="P85" s="5"/>
      <c r="Q85" s="5"/>
      <c r="R85" s="5"/>
      <c r="S85" s="5"/>
      <c r="T85" s="5">
        <v>0</v>
      </c>
      <c r="U85" s="5"/>
      <c r="V85" s="5">
        <v>0</v>
      </c>
    </row>
    <row r="86" spans="1:22" ht="10.7" customHeight="1" x14ac:dyDescent="0.25">
      <c r="A86" s="4" t="s">
        <v>635</v>
      </c>
      <c r="B86" s="4" t="s">
        <v>121</v>
      </c>
      <c r="C86" s="5">
        <v>12</v>
      </c>
      <c r="D86" s="5">
        <v>13</v>
      </c>
      <c r="E86" s="5">
        <v>162</v>
      </c>
      <c r="F86" s="5">
        <v>1</v>
      </c>
      <c r="G86" s="5">
        <v>0</v>
      </c>
      <c r="H86" s="5">
        <v>0</v>
      </c>
      <c r="I86" s="5">
        <v>35</v>
      </c>
      <c r="J86" s="5">
        <f t="shared" si="4"/>
        <v>13.5</v>
      </c>
      <c r="K86" s="5"/>
      <c r="L86" s="5">
        <v>1</v>
      </c>
      <c r="M86" s="5">
        <v>11</v>
      </c>
      <c r="N86" s="5">
        <v>0</v>
      </c>
      <c r="O86" s="5">
        <v>0</v>
      </c>
      <c r="P86" s="5">
        <f t="shared" si="3"/>
        <v>11</v>
      </c>
      <c r="Q86" s="5"/>
      <c r="R86" s="5"/>
      <c r="S86" s="5" t="s">
        <v>122</v>
      </c>
      <c r="T86" s="5">
        <v>11</v>
      </c>
      <c r="U86" s="5"/>
      <c r="V86" s="5">
        <v>2</v>
      </c>
    </row>
    <row r="87" spans="1:22" ht="10.7" customHeight="1" x14ac:dyDescent="0.25">
      <c r="A87" s="4" t="s">
        <v>636</v>
      </c>
      <c r="B87" s="4" t="s">
        <v>123</v>
      </c>
      <c r="C87" s="5">
        <v>42</v>
      </c>
      <c r="D87" s="5">
        <v>53</v>
      </c>
      <c r="E87" s="5">
        <v>788</v>
      </c>
      <c r="F87" s="5">
        <v>2</v>
      </c>
      <c r="G87" s="5">
        <v>3</v>
      </c>
      <c r="H87" s="5">
        <v>0</v>
      </c>
      <c r="I87" s="5">
        <v>62</v>
      </c>
      <c r="J87" s="5">
        <f t="shared" si="4"/>
        <v>15.45</v>
      </c>
      <c r="K87" s="5"/>
      <c r="L87" s="5">
        <v>0</v>
      </c>
      <c r="M87" s="5">
        <v>109</v>
      </c>
      <c r="N87" s="5">
        <v>0</v>
      </c>
      <c r="O87" s="5">
        <v>0</v>
      </c>
      <c r="P87" s="5"/>
      <c r="Q87" s="5"/>
      <c r="R87" s="5"/>
      <c r="S87" s="5"/>
      <c r="T87" s="5">
        <v>12</v>
      </c>
      <c r="U87" s="5"/>
      <c r="V87" s="5">
        <v>0</v>
      </c>
    </row>
    <row r="88" spans="1:22" ht="10.7" customHeight="1" x14ac:dyDescent="0.25">
      <c r="A88" s="4" t="s">
        <v>637</v>
      </c>
      <c r="B88" s="4" t="s">
        <v>124</v>
      </c>
      <c r="C88" s="5">
        <v>6</v>
      </c>
      <c r="D88" s="5">
        <v>7</v>
      </c>
      <c r="E88" s="5">
        <v>30</v>
      </c>
      <c r="F88" s="5">
        <v>1</v>
      </c>
      <c r="G88" s="5">
        <v>0</v>
      </c>
      <c r="H88" s="5">
        <v>0</v>
      </c>
      <c r="I88" s="5">
        <v>18</v>
      </c>
      <c r="J88" s="5">
        <f t="shared" si="4"/>
        <v>5</v>
      </c>
      <c r="K88" s="5"/>
      <c r="L88" s="5">
        <v>4</v>
      </c>
      <c r="M88" s="5">
        <v>85</v>
      </c>
      <c r="N88" s="5">
        <v>0</v>
      </c>
      <c r="O88" s="5">
        <v>0</v>
      </c>
      <c r="P88" s="5">
        <f t="shared" si="3"/>
        <v>21.25</v>
      </c>
      <c r="Q88" s="5"/>
      <c r="R88" s="5"/>
      <c r="S88" s="5" t="s">
        <v>125</v>
      </c>
      <c r="T88" s="5">
        <v>2</v>
      </c>
      <c r="U88" s="5"/>
      <c r="V88" s="5">
        <v>0</v>
      </c>
    </row>
    <row r="89" spans="1:22" ht="10.7" customHeight="1" x14ac:dyDescent="0.25">
      <c r="A89" s="4" t="s">
        <v>638</v>
      </c>
      <c r="B89" s="4" t="s">
        <v>126</v>
      </c>
      <c r="C89" s="5">
        <v>28</v>
      </c>
      <c r="D89" s="5">
        <v>34</v>
      </c>
      <c r="E89" s="5">
        <v>310</v>
      </c>
      <c r="F89" s="5">
        <v>2</v>
      </c>
      <c r="G89" s="5">
        <v>0</v>
      </c>
      <c r="H89" s="5">
        <v>0</v>
      </c>
      <c r="I89" s="5">
        <v>36</v>
      </c>
      <c r="J89" s="5">
        <f t="shared" si="4"/>
        <v>9.69</v>
      </c>
      <c r="K89" s="5"/>
      <c r="L89" s="5">
        <v>83</v>
      </c>
      <c r="M89" s="5">
        <v>870</v>
      </c>
      <c r="N89" s="5">
        <v>3</v>
      </c>
      <c r="O89" s="5">
        <v>1</v>
      </c>
      <c r="P89" s="5">
        <f t="shared" si="3"/>
        <v>10.48</v>
      </c>
      <c r="Q89" s="5"/>
      <c r="R89" s="5"/>
      <c r="S89" s="5" t="s">
        <v>53</v>
      </c>
      <c r="T89" s="5">
        <v>6</v>
      </c>
      <c r="U89" s="5"/>
      <c r="V89" s="5">
        <v>0</v>
      </c>
    </row>
    <row r="90" spans="1:22" ht="10.7" customHeight="1" x14ac:dyDescent="0.25">
      <c r="A90" s="4" t="s">
        <v>639</v>
      </c>
      <c r="B90" s="4" t="s">
        <v>127</v>
      </c>
      <c r="C90" s="5">
        <v>14</v>
      </c>
      <c r="D90" s="5">
        <v>15</v>
      </c>
      <c r="E90" s="5">
        <v>388</v>
      </c>
      <c r="F90" s="5">
        <v>0</v>
      </c>
      <c r="G90" s="5">
        <v>2</v>
      </c>
      <c r="H90" s="5">
        <v>0</v>
      </c>
      <c r="I90" s="5">
        <v>86</v>
      </c>
      <c r="J90" s="5">
        <f t="shared" si="4"/>
        <v>25.87</v>
      </c>
      <c r="K90" s="5"/>
      <c r="L90" s="5">
        <v>3</v>
      </c>
      <c r="M90" s="5">
        <v>191</v>
      </c>
      <c r="N90" s="5">
        <v>0</v>
      </c>
      <c r="O90" s="5">
        <v>0</v>
      </c>
      <c r="P90" s="5">
        <f t="shared" si="3"/>
        <v>63.67</v>
      </c>
      <c r="Q90" s="5"/>
      <c r="R90" s="5"/>
      <c r="S90" s="5" t="s">
        <v>128</v>
      </c>
      <c r="T90" s="5">
        <v>3</v>
      </c>
      <c r="U90" s="5"/>
      <c r="V90" s="5">
        <v>0</v>
      </c>
    </row>
    <row r="91" spans="1:22" ht="10.7" customHeight="1" x14ac:dyDescent="0.25">
      <c r="A91" s="4" t="s">
        <v>640</v>
      </c>
      <c r="B91" s="4" t="s">
        <v>129</v>
      </c>
      <c r="C91" s="5">
        <v>10</v>
      </c>
      <c r="D91" s="5">
        <v>11</v>
      </c>
      <c r="E91" s="5">
        <v>175</v>
      </c>
      <c r="F91" s="5">
        <v>1</v>
      </c>
      <c r="G91" s="5">
        <v>0</v>
      </c>
      <c r="H91" s="5">
        <v>0</v>
      </c>
      <c r="I91" s="5">
        <v>33</v>
      </c>
      <c r="J91" s="5">
        <f t="shared" si="4"/>
        <v>17.5</v>
      </c>
      <c r="K91" s="5"/>
      <c r="L91" s="5">
        <v>31</v>
      </c>
      <c r="M91" s="5">
        <v>524</v>
      </c>
      <c r="N91" s="5">
        <v>1</v>
      </c>
      <c r="O91" s="5">
        <v>0</v>
      </c>
      <c r="P91" s="5">
        <f t="shared" si="3"/>
        <v>16.899999999999999</v>
      </c>
      <c r="Q91" s="5"/>
      <c r="R91" s="5"/>
      <c r="S91" s="5" t="s">
        <v>130</v>
      </c>
      <c r="T91" s="5">
        <v>5</v>
      </c>
      <c r="U91" s="5"/>
      <c r="V91" s="5">
        <v>0</v>
      </c>
    </row>
    <row r="92" spans="1:22" ht="10.7" customHeight="1" x14ac:dyDescent="0.25">
      <c r="A92" s="4" t="s">
        <v>641</v>
      </c>
      <c r="B92" s="4" t="s">
        <v>111</v>
      </c>
      <c r="C92" s="5">
        <v>29</v>
      </c>
      <c r="D92" s="5">
        <v>33</v>
      </c>
      <c r="E92" s="5">
        <v>297</v>
      </c>
      <c r="F92" s="5">
        <v>4</v>
      </c>
      <c r="G92" s="5">
        <v>1</v>
      </c>
      <c r="H92" s="5">
        <v>0</v>
      </c>
      <c r="I92" s="5">
        <v>71</v>
      </c>
      <c r="J92" s="5">
        <f t="shared" si="4"/>
        <v>10.24</v>
      </c>
      <c r="K92" s="5"/>
      <c r="L92" s="5">
        <v>23</v>
      </c>
      <c r="M92" s="5">
        <v>815</v>
      </c>
      <c r="N92" s="5">
        <v>1</v>
      </c>
      <c r="O92" s="5">
        <v>0</v>
      </c>
      <c r="P92" s="5">
        <f t="shared" si="3"/>
        <v>35.43</v>
      </c>
      <c r="Q92" s="5"/>
      <c r="R92" s="5"/>
      <c r="S92" s="5" t="s">
        <v>131</v>
      </c>
      <c r="T92" s="5">
        <v>4</v>
      </c>
      <c r="U92" s="5"/>
      <c r="V92" s="5">
        <v>0</v>
      </c>
    </row>
    <row r="93" spans="1:22" ht="10.7" customHeight="1" x14ac:dyDescent="0.25">
      <c r="A93" s="4" t="s">
        <v>642</v>
      </c>
      <c r="B93" s="4" t="s">
        <v>64</v>
      </c>
      <c r="C93" s="5">
        <v>4</v>
      </c>
      <c r="D93" s="5">
        <v>5</v>
      </c>
      <c r="E93" s="5">
        <v>17</v>
      </c>
      <c r="F93" s="5">
        <v>2</v>
      </c>
      <c r="G93" s="5">
        <v>0</v>
      </c>
      <c r="H93" s="5">
        <v>0</v>
      </c>
      <c r="I93" s="5">
        <v>12.1</v>
      </c>
      <c r="J93" s="5">
        <f t="shared" si="4"/>
        <v>5.67</v>
      </c>
      <c r="K93" s="5"/>
      <c r="L93" s="5">
        <v>0</v>
      </c>
      <c r="M93" s="5">
        <v>0</v>
      </c>
      <c r="N93" s="5"/>
      <c r="O93" s="5"/>
      <c r="P93" s="5"/>
      <c r="Q93" s="5"/>
      <c r="R93" s="5"/>
      <c r="S93" s="5"/>
      <c r="T93" s="5">
        <v>0</v>
      </c>
      <c r="U93" s="5"/>
      <c r="V93" s="5">
        <v>0</v>
      </c>
    </row>
    <row r="94" spans="1:22" ht="10.7" customHeight="1" x14ac:dyDescent="0.25">
      <c r="A94" s="4" t="s">
        <v>643</v>
      </c>
      <c r="B94" s="4" t="s">
        <v>33</v>
      </c>
      <c r="C94" s="5">
        <v>2</v>
      </c>
      <c r="D94" s="5">
        <v>2</v>
      </c>
      <c r="E94" s="5">
        <v>7</v>
      </c>
      <c r="F94" s="5">
        <v>0</v>
      </c>
      <c r="G94" s="5">
        <v>0</v>
      </c>
      <c r="H94" s="5">
        <v>0</v>
      </c>
      <c r="I94" s="5">
        <v>7</v>
      </c>
      <c r="J94" s="5">
        <f t="shared" si="4"/>
        <v>3.5</v>
      </c>
      <c r="K94" s="5"/>
      <c r="L94" s="5">
        <v>2</v>
      </c>
      <c r="M94" s="5">
        <v>21</v>
      </c>
      <c r="N94" s="5">
        <v>0</v>
      </c>
      <c r="O94" s="5">
        <v>0</v>
      </c>
      <c r="P94" s="5">
        <f t="shared" si="3"/>
        <v>10.5</v>
      </c>
      <c r="Q94" s="5"/>
      <c r="R94" s="5"/>
      <c r="S94" s="5" t="s">
        <v>132</v>
      </c>
      <c r="T94" s="5">
        <v>0</v>
      </c>
      <c r="U94" s="5"/>
      <c r="V94" s="5">
        <v>0</v>
      </c>
    </row>
    <row r="95" spans="1:22" ht="10.7" customHeight="1" x14ac:dyDescent="0.25">
      <c r="A95" s="4" t="s">
        <v>644</v>
      </c>
      <c r="B95" s="4" t="s">
        <v>133</v>
      </c>
      <c r="C95" s="5">
        <v>17</v>
      </c>
      <c r="D95" s="5">
        <v>24</v>
      </c>
      <c r="E95" s="5">
        <v>216</v>
      </c>
      <c r="F95" s="5">
        <v>1</v>
      </c>
      <c r="G95" s="5">
        <v>0</v>
      </c>
      <c r="H95" s="5">
        <v>0</v>
      </c>
      <c r="I95" s="5">
        <v>42.1</v>
      </c>
      <c r="J95" s="5">
        <f t="shared" si="4"/>
        <v>9.39</v>
      </c>
      <c r="K95" s="5"/>
      <c r="L95" s="5">
        <v>0</v>
      </c>
      <c r="M95" s="5">
        <v>0</v>
      </c>
      <c r="N95" s="5"/>
      <c r="O95" s="5"/>
      <c r="P95" s="5"/>
      <c r="Q95" s="5"/>
      <c r="R95" s="5"/>
      <c r="S95" s="5"/>
      <c r="T95" s="5">
        <v>4</v>
      </c>
      <c r="U95" s="5"/>
      <c r="V95" s="5">
        <v>1</v>
      </c>
    </row>
    <row r="96" spans="1:22" ht="10.7" customHeight="1" x14ac:dyDescent="0.25">
      <c r="A96" s="4" t="s">
        <v>645</v>
      </c>
      <c r="B96" s="4" t="s">
        <v>134</v>
      </c>
      <c r="C96" s="5">
        <v>25</v>
      </c>
      <c r="D96" s="5">
        <v>25</v>
      </c>
      <c r="E96" s="5">
        <v>199</v>
      </c>
      <c r="F96" s="5">
        <v>4</v>
      </c>
      <c r="G96" s="5">
        <v>0</v>
      </c>
      <c r="H96" s="5">
        <v>0</v>
      </c>
      <c r="I96" s="5">
        <v>25</v>
      </c>
      <c r="J96" s="5">
        <f t="shared" si="4"/>
        <v>9.48</v>
      </c>
      <c r="K96" s="5"/>
      <c r="L96" s="5">
        <v>62</v>
      </c>
      <c r="M96" s="5">
        <v>1269</v>
      </c>
      <c r="N96" s="5">
        <v>4</v>
      </c>
      <c r="O96" s="5">
        <v>0</v>
      </c>
      <c r="P96" s="5">
        <f t="shared" si="3"/>
        <v>20.47</v>
      </c>
      <c r="Q96" s="5"/>
      <c r="R96" s="5"/>
      <c r="S96" s="5" t="s">
        <v>135</v>
      </c>
      <c r="T96" s="5">
        <v>9</v>
      </c>
      <c r="U96" s="5"/>
      <c r="V96" s="5">
        <v>0</v>
      </c>
    </row>
    <row r="97" spans="1:22" ht="10.7" customHeight="1" x14ac:dyDescent="0.25">
      <c r="A97" s="2" t="s">
        <v>646</v>
      </c>
      <c r="B97" s="4" t="s">
        <v>136</v>
      </c>
      <c r="C97" s="5">
        <v>1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/>
      <c r="J97" s="5">
        <f>+E97</f>
        <v>0</v>
      </c>
      <c r="K97" s="5"/>
      <c r="L97" s="5">
        <v>1</v>
      </c>
      <c r="M97" s="5">
        <v>71</v>
      </c>
      <c r="N97" s="5">
        <v>0</v>
      </c>
      <c r="O97" s="5">
        <v>0</v>
      </c>
      <c r="P97" s="5">
        <f t="shared" si="3"/>
        <v>71</v>
      </c>
      <c r="Q97" s="5"/>
      <c r="R97" s="5"/>
      <c r="S97" s="5" t="s">
        <v>137</v>
      </c>
      <c r="T97" s="5">
        <v>0</v>
      </c>
      <c r="U97" s="5"/>
      <c r="V97" s="5">
        <v>0</v>
      </c>
    </row>
    <row r="98" spans="1:22" ht="10.7" customHeight="1" x14ac:dyDescent="0.25">
      <c r="A98" s="4" t="s">
        <v>647</v>
      </c>
      <c r="B98" s="4" t="s">
        <v>81</v>
      </c>
      <c r="C98" s="5">
        <v>1</v>
      </c>
      <c r="D98" s="5">
        <v>2</v>
      </c>
      <c r="E98" s="5">
        <v>1</v>
      </c>
      <c r="F98" s="5">
        <v>0</v>
      </c>
      <c r="G98" s="5">
        <v>0</v>
      </c>
      <c r="H98" s="5">
        <v>0</v>
      </c>
      <c r="I98" s="5">
        <v>1</v>
      </c>
      <c r="J98" s="5">
        <f t="shared" ref="J98:J109" si="5">ROUND(E98/(D98-F98),2)</f>
        <v>0.5</v>
      </c>
      <c r="K98" s="5"/>
      <c r="L98" s="5">
        <v>0</v>
      </c>
      <c r="M98" s="5">
        <v>0</v>
      </c>
      <c r="N98" s="5"/>
      <c r="O98" s="5"/>
      <c r="P98" s="5"/>
      <c r="Q98" s="5"/>
      <c r="R98" s="5"/>
      <c r="S98" s="5"/>
      <c r="T98" s="5">
        <v>2</v>
      </c>
      <c r="U98" s="5"/>
      <c r="V98" s="5">
        <v>0</v>
      </c>
    </row>
    <row r="99" spans="1:22" ht="10.7" customHeight="1" x14ac:dyDescent="0.25">
      <c r="A99" s="4" t="s">
        <v>648</v>
      </c>
      <c r="B99" s="4" t="s">
        <v>138</v>
      </c>
      <c r="C99" s="5">
        <v>23</v>
      </c>
      <c r="D99" s="5">
        <v>31</v>
      </c>
      <c r="E99" s="5">
        <v>427</v>
      </c>
      <c r="F99" s="5">
        <v>2</v>
      </c>
      <c r="G99" s="5">
        <v>0</v>
      </c>
      <c r="H99" s="5">
        <v>0</v>
      </c>
      <c r="I99" s="5">
        <v>48</v>
      </c>
      <c r="J99" s="5">
        <f t="shared" si="5"/>
        <v>14.72</v>
      </c>
      <c r="K99" s="5"/>
      <c r="L99" s="5">
        <v>20</v>
      </c>
      <c r="M99" s="5">
        <v>557</v>
      </c>
      <c r="N99" s="5">
        <v>0</v>
      </c>
      <c r="O99" s="5">
        <v>0</v>
      </c>
      <c r="P99" s="5">
        <f t="shared" si="3"/>
        <v>27.85</v>
      </c>
      <c r="Q99" s="5"/>
      <c r="R99" s="5"/>
      <c r="S99" s="5" t="s">
        <v>139</v>
      </c>
      <c r="T99" s="5">
        <v>6</v>
      </c>
      <c r="U99" s="5"/>
      <c r="V99" s="5">
        <v>0</v>
      </c>
    </row>
    <row r="100" spans="1:22" ht="10.7" customHeight="1" x14ac:dyDescent="0.25">
      <c r="A100" s="4" t="s">
        <v>649</v>
      </c>
      <c r="B100" s="4" t="s">
        <v>140</v>
      </c>
      <c r="C100" s="5">
        <v>9</v>
      </c>
      <c r="D100" s="5">
        <v>10</v>
      </c>
      <c r="E100" s="5">
        <v>44</v>
      </c>
      <c r="F100" s="5">
        <v>1</v>
      </c>
      <c r="G100" s="5">
        <v>0</v>
      </c>
      <c r="H100" s="5">
        <v>0</v>
      </c>
      <c r="I100" s="5">
        <v>22</v>
      </c>
      <c r="J100" s="5">
        <f t="shared" si="5"/>
        <v>4.8899999999999997</v>
      </c>
      <c r="K100" s="5"/>
      <c r="L100" s="5">
        <v>8</v>
      </c>
      <c r="M100" s="5">
        <v>310</v>
      </c>
      <c r="N100" s="5">
        <v>0</v>
      </c>
      <c r="O100" s="5">
        <v>0</v>
      </c>
      <c r="P100" s="5">
        <f t="shared" si="3"/>
        <v>38.75</v>
      </c>
      <c r="Q100" s="5"/>
      <c r="R100" s="5"/>
      <c r="S100" s="5" t="s">
        <v>141</v>
      </c>
      <c r="T100" s="5">
        <v>0</v>
      </c>
      <c r="U100" s="5"/>
      <c r="V100" s="5">
        <v>0</v>
      </c>
    </row>
    <row r="101" spans="1:22" ht="10.7" customHeight="1" x14ac:dyDescent="0.25">
      <c r="A101" s="4" t="s">
        <v>650</v>
      </c>
      <c r="B101" s="4" t="s">
        <v>81</v>
      </c>
      <c r="C101" s="5">
        <v>4</v>
      </c>
      <c r="D101" s="5">
        <v>4</v>
      </c>
      <c r="E101" s="5">
        <v>25</v>
      </c>
      <c r="F101" s="5">
        <v>0</v>
      </c>
      <c r="G101" s="5">
        <v>0</v>
      </c>
      <c r="H101" s="5">
        <v>0</v>
      </c>
      <c r="I101" s="5">
        <v>14</v>
      </c>
      <c r="J101" s="5">
        <f t="shared" si="5"/>
        <v>6.25</v>
      </c>
      <c r="K101" s="5"/>
      <c r="L101" s="5">
        <v>1</v>
      </c>
      <c r="M101" s="5">
        <v>53</v>
      </c>
      <c r="N101" s="5">
        <v>0</v>
      </c>
      <c r="O101" s="5">
        <v>0</v>
      </c>
      <c r="P101" s="5">
        <f t="shared" si="3"/>
        <v>53</v>
      </c>
      <c r="Q101" s="5"/>
      <c r="R101" s="5"/>
      <c r="S101" s="5" t="s">
        <v>142</v>
      </c>
      <c r="T101" s="5">
        <v>4</v>
      </c>
      <c r="U101" s="5"/>
      <c r="V101" s="5">
        <v>0</v>
      </c>
    </row>
    <row r="102" spans="1:22" ht="10.7" customHeight="1" x14ac:dyDescent="0.25">
      <c r="A102" s="4" t="s">
        <v>651</v>
      </c>
      <c r="B102" s="4" t="s">
        <v>143</v>
      </c>
      <c r="C102" s="5">
        <v>55</v>
      </c>
      <c r="D102" s="5">
        <v>57</v>
      </c>
      <c r="E102" s="5">
        <v>476</v>
      </c>
      <c r="F102" s="5">
        <v>15</v>
      </c>
      <c r="G102" s="5">
        <v>0</v>
      </c>
      <c r="H102" s="5">
        <v>0</v>
      </c>
      <c r="I102" s="5">
        <v>47</v>
      </c>
      <c r="J102" s="5">
        <f t="shared" si="5"/>
        <v>11.33</v>
      </c>
      <c r="K102" s="5"/>
      <c r="L102" s="5">
        <v>45</v>
      </c>
      <c r="M102" s="5">
        <v>580</v>
      </c>
      <c r="N102" s="5">
        <v>1</v>
      </c>
      <c r="O102" s="5">
        <v>0</v>
      </c>
      <c r="P102" s="5">
        <f t="shared" si="3"/>
        <v>12.89</v>
      </c>
      <c r="Q102" s="5"/>
      <c r="R102" s="5"/>
      <c r="S102" s="5" t="s">
        <v>144</v>
      </c>
      <c r="T102" s="5">
        <v>16</v>
      </c>
      <c r="U102" s="5"/>
      <c r="V102" s="5">
        <v>0</v>
      </c>
    </row>
    <row r="103" spans="1:22" ht="10.7" customHeight="1" x14ac:dyDescent="0.25">
      <c r="A103" s="4" t="s">
        <v>652</v>
      </c>
      <c r="B103" s="4" t="s">
        <v>145</v>
      </c>
      <c r="C103" s="5">
        <v>38</v>
      </c>
      <c r="D103" s="5">
        <v>36</v>
      </c>
      <c r="E103" s="5">
        <v>425</v>
      </c>
      <c r="F103" s="5">
        <v>7</v>
      </c>
      <c r="G103" s="5">
        <v>0</v>
      </c>
      <c r="H103" s="5">
        <v>0</v>
      </c>
      <c r="I103" s="5">
        <v>45</v>
      </c>
      <c r="J103" s="5">
        <f t="shared" si="5"/>
        <v>14.66</v>
      </c>
      <c r="K103" s="5"/>
      <c r="L103" s="5">
        <v>16</v>
      </c>
      <c r="M103" s="5">
        <v>439</v>
      </c>
      <c r="N103" s="5">
        <v>1</v>
      </c>
      <c r="O103" s="5">
        <v>0</v>
      </c>
      <c r="P103" s="5">
        <f t="shared" si="3"/>
        <v>27.44</v>
      </c>
      <c r="Q103" s="5"/>
      <c r="R103" s="5"/>
      <c r="S103" s="5" t="s">
        <v>146</v>
      </c>
      <c r="T103" s="5">
        <v>14</v>
      </c>
      <c r="U103" s="5"/>
      <c r="V103" s="5">
        <v>0</v>
      </c>
    </row>
    <row r="104" spans="1:22" ht="10.7" customHeight="1" x14ac:dyDescent="0.25">
      <c r="A104" s="4" t="s">
        <v>653</v>
      </c>
      <c r="B104" s="4" t="s">
        <v>147</v>
      </c>
      <c r="C104" s="5">
        <v>5</v>
      </c>
      <c r="D104" s="5">
        <v>5</v>
      </c>
      <c r="E104" s="5">
        <v>31</v>
      </c>
      <c r="F104" s="5">
        <v>2</v>
      </c>
      <c r="G104" s="5">
        <v>0</v>
      </c>
      <c r="H104" s="5">
        <v>0</v>
      </c>
      <c r="I104" s="5">
        <v>23.1</v>
      </c>
      <c r="J104" s="5">
        <f t="shared" si="5"/>
        <v>10.33</v>
      </c>
      <c r="K104" s="5"/>
      <c r="L104" s="5">
        <v>1</v>
      </c>
      <c r="M104" s="5">
        <v>28</v>
      </c>
      <c r="N104" s="5">
        <v>0</v>
      </c>
      <c r="O104" s="5">
        <v>0</v>
      </c>
      <c r="P104" s="5">
        <f t="shared" si="3"/>
        <v>28</v>
      </c>
      <c r="Q104" s="5"/>
      <c r="R104" s="5"/>
      <c r="S104" s="5" t="s">
        <v>74</v>
      </c>
      <c r="T104" s="5">
        <v>0</v>
      </c>
      <c r="U104" s="5"/>
      <c r="V104" s="5">
        <v>0</v>
      </c>
    </row>
    <row r="105" spans="1:22" ht="10.7" customHeight="1" x14ac:dyDescent="0.25">
      <c r="A105" s="4" t="s">
        <v>654</v>
      </c>
      <c r="B105" s="4" t="s">
        <v>148</v>
      </c>
      <c r="C105" s="5">
        <v>1</v>
      </c>
      <c r="D105" s="5">
        <v>1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f t="shared" si="5"/>
        <v>0</v>
      </c>
      <c r="K105" s="5"/>
      <c r="L105" s="5">
        <v>0</v>
      </c>
      <c r="M105" s="5">
        <v>0</v>
      </c>
      <c r="N105" s="5"/>
      <c r="O105" s="5"/>
      <c r="P105" s="5"/>
      <c r="Q105" s="5"/>
      <c r="R105" s="5"/>
      <c r="S105" s="5"/>
      <c r="T105" s="5">
        <v>0</v>
      </c>
      <c r="U105" s="5"/>
      <c r="V105" s="5">
        <v>0</v>
      </c>
    </row>
    <row r="106" spans="1:22" ht="10.7" customHeight="1" x14ac:dyDescent="0.25">
      <c r="A106" s="4" t="s">
        <v>655</v>
      </c>
      <c r="B106" s="4" t="s">
        <v>149</v>
      </c>
      <c r="C106" s="5">
        <v>19</v>
      </c>
      <c r="D106" s="5">
        <v>19</v>
      </c>
      <c r="E106" s="5">
        <v>176</v>
      </c>
      <c r="F106" s="5">
        <v>4</v>
      </c>
      <c r="G106" s="5">
        <v>0</v>
      </c>
      <c r="H106" s="5">
        <v>0</v>
      </c>
      <c r="I106" s="5">
        <v>28</v>
      </c>
      <c r="J106" s="5">
        <f t="shared" si="5"/>
        <v>11.73</v>
      </c>
      <c r="K106" s="5"/>
      <c r="L106" s="5">
        <v>2</v>
      </c>
      <c r="M106" s="5">
        <v>14</v>
      </c>
      <c r="N106" s="5">
        <v>0</v>
      </c>
      <c r="O106" s="5">
        <v>0</v>
      </c>
      <c r="P106" s="5">
        <f t="shared" si="3"/>
        <v>7</v>
      </c>
      <c r="Q106" s="5"/>
      <c r="R106" s="5"/>
      <c r="S106" s="5" t="s">
        <v>150</v>
      </c>
      <c r="T106" s="5">
        <v>10</v>
      </c>
      <c r="U106" s="5"/>
      <c r="V106" s="5">
        <v>0</v>
      </c>
    </row>
    <row r="107" spans="1:22" ht="10.7" customHeight="1" x14ac:dyDescent="0.25">
      <c r="A107" s="4" t="s">
        <v>656</v>
      </c>
      <c r="B107" s="4" t="s">
        <v>151</v>
      </c>
      <c r="C107" s="5">
        <v>33</v>
      </c>
      <c r="D107" s="5">
        <v>40</v>
      </c>
      <c r="E107" s="5">
        <v>437</v>
      </c>
      <c r="F107" s="5">
        <v>8</v>
      </c>
      <c r="G107" s="5">
        <v>1</v>
      </c>
      <c r="H107" s="5">
        <v>0</v>
      </c>
      <c r="I107" s="5">
        <v>71</v>
      </c>
      <c r="J107" s="5">
        <f t="shared" si="5"/>
        <v>13.66</v>
      </c>
      <c r="K107" s="5"/>
      <c r="L107" s="5">
        <v>8</v>
      </c>
      <c r="M107" s="5">
        <v>142</v>
      </c>
      <c r="N107" s="5">
        <v>0</v>
      </c>
      <c r="O107" s="5">
        <v>0</v>
      </c>
      <c r="P107" s="5">
        <f t="shared" si="3"/>
        <v>17.75</v>
      </c>
      <c r="Q107" s="5"/>
      <c r="R107" s="5"/>
      <c r="S107" s="5" t="s">
        <v>152</v>
      </c>
      <c r="T107" s="5">
        <v>16</v>
      </c>
      <c r="U107" s="5"/>
      <c r="V107" s="5">
        <v>0</v>
      </c>
    </row>
    <row r="108" spans="1:22" ht="10.7" customHeight="1" x14ac:dyDescent="0.25">
      <c r="A108" s="4" t="s">
        <v>657</v>
      </c>
      <c r="B108" s="4" t="s">
        <v>117</v>
      </c>
      <c r="C108" s="5">
        <v>4</v>
      </c>
      <c r="D108" s="5">
        <v>3</v>
      </c>
      <c r="E108" s="5">
        <v>2</v>
      </c>
      <c r="F108" s="5">
        <v>1</v>
      </c>
      <c r="G108" s="5">
        <v>0</v>
      </c>
      <c r="H108" s="5">
        <v>0</v>
      </c>
      <c r="I108" s="5">
        <v>1.1000000000000001</v>
      </c>
      <c r="J108" s="5">
        <f t="shared" si="5"/>
        <v>1</v>
      </c>
      <c r="K108" s="5"/>
      <c r="L108" s="5">
        <v>6</v>
      </c>
      <c r="M108" s="5">
        <v>132</v>
      </c>
      <c r="N108" s="5">
        <v>0</v>
      </c>
      <c r="O108" s="5">
        <v>0</v>
      </c>
      <c r="P108" s="5">
        <f t="shared" si="3"/>
        <v>22</v>
      </c>
      <c r="Q108" s="5"/>
      <c r="R108" s="5"/>
      <c r="S108" s="5" t="s">
        <v>32</v>
      </c>
      <c r="T108" s="5">
        <v>0</v>
      </c>
      <c r="U108" s="5"/>
      <c r="V108" s="5">
        <v>0</v>
      </c>
    </row>
    <row r="109" spans="1:22" ht="10.7" customHeight="1" x14ac:dyDescent="0.25">
      <c r="A109" s="4" t="s">
        <v>658</v>
      </c>
      <c r="B109" s="4" t="s">
        <v>153</v>
      </c>
      <c r="C109" s="5">
        <v>22</v>
      </c>
      <c r="D109" s="5">
        <v>23</v>
      </c>
      <c r="E109" s="5">
        <v>96</v>
      </c>
      <c r="F109" s="5">
        <v>7</v>
      </c>
      <c r="G109" s="5">
        <v>0</v>
      </c>
      <c r="H109" s="5">
        <v>0</v>
      </c>
      <c r="I109" s="5">
        <v>27.1</v>
      </c>
      <c r="J109" s="5">
        <f t="shared" si="5"/>
        <v>6</v>
      </c>
      <c r="K109" s="5"/>
      <c r="L109" s="5">
        <v>26</v>
      </c>
      <c r="M109" s="5">
        <v>658</v>
      </c>
      <c r="N109" s="5">
        <v>0</v>
      </c>
      <c r="O109" s="5">
        <v>0</v>
      </c>
      <c r="P109" s="5">
        <f t="shared" si="3"/>
        <v>25.31</v>
      </c>
      <c r="Q109" s="5"/>
      <c r="R109" s="5"/>
      <c r="S109" s="5" t="s">
        <v>154</v>
      </c>
      <c r="T109" s="5">
        <v>4</v>
      </c>
      <c r="U109" s="5"/>
      <c r="V109" s="5">
        <v>0</v>
      </c>
    </row>
    <row r="110" spans="1:22" ht="10.7" customHeight="1" x14ac:dyDescent="0.25">
      <c r="A110" s="4" t="s">
        <v>659</v>
      </c>
      <c r="B110" s="4" t="s">
        <v>155</v>
      </c>
      <c r="C110" s="5">
        <v>4</v>
      </c>
      <c r="D110" s="5">
        <v>2</v>
      </c>
      <c r="E110" s="5">
        <v>45</v>
      </c>
      <c r="F110" s="5">
        <v>2</v>
      </c>
      <c r="G110" s="5">
        <v>0</v>
      </c>
      <c r="H110" s="5">
        <v>0</v>
      </c>
      <c r="I110" s="5">
        <v>39.1</v>
      </c>
      <c r="J110" s="5">
        <f>+E110</f>
        <v>45</v>
      </c>
      <c r="K110" s="5"/>
      <c r="L110" s="5">
        <v>0</v>
      </c>
      <c r="M110" s="5">
        <v>0</v>
      </c>
      <c r="N110" s="5"/>
      <c r="O110" s="5"/>
      <c r="P110" s="5"/>
      <c r="Q110" s="5"/>
      <c r="R110" s="5"/>
      <c r="S110" s="5"/>
      <c r="T110" s="5">
        <v>0</v>
      </c>
      <c r="U110" s="5"/>
      <c r="V110" s="5">
        <v>0</v>
      </c>
    </row>
    <row r="111" spans="1:22" ht="10.7" customHeight="1" x14ac:dyDescent="0.25">
      <c r="A111" s="4" t="s">
        <v>660</v>
      </c>
      <c r="B111" s="4" t="s">
        <v>156</v>
      </c>
      <c r="C111" s="5">
        <v>20</v>
      </c>
      <c r="D111" s="5">
        <v>27</v>
      </c>
      <c r="E111" s="5">
        <v>309</v>
      </c>
      <c r="F111" s="5">
        <v>2</v>
      </c>
      <c r="G111" s="5">
        <v>0</v>
      </c>
      <c r="H111" s="5">
        <v>0</v>
      </c>
      <c r="I111" s="5">
        <v>39</v>
      </c>
      <c r="J111" s="5">
        <f>ROUND(E111/(D111-F111),2)</f>
        <v>12.36</v>
      </c>
      <c r="K111" s="5"/>
      <c r="L111" s="5">
        <v>2</v>
      </c>
      <c r="M111" s="5">
        <v>83</v>
      </c>
      <c r="N111" s="5">
        <v>0</v>
      </c>
      <c r="O111" s="5">
        <v>0</v>
      </c>
      <c r="P111" s="5">
        <f t="shared" si="3"/>
        <v>41.5</v>
      </c>
      <c r="Q111" s="5"/>
      <c r="R111" s="5"/>
      <c r="S111" s="5" t="s">
        <v>157</v>
      </c>
      <c r="T111" s="5">
        <v>4</v>
      </c>
      <c r="U111" s="5"/>
      <c r="V111" s="5">
        <v>1</v>
      </c>
    </row>
    <row r="112" spans="1:22" ht="10.7" customHeight="1" x14ac:dyDescent="0.25">
      <c r="A112" s="4" t="s">
        <v>661</v>
      </c>
      <c r="B112" s="4" t="s">
        <v>126</v>
      </c>
      <c r="C112" s="5">
        <v>6</v>
      </c>
      <c r="D112" s="5">
        <v>9</v>
      </c>
      <c r="E112" s="5">
        <v>117</v>
      </c>
      <c r="F112" s="5">
        <v>1</v>
      </c>
      <c r="G112" s="5">
        <v>1</v>
      </c>
      <c r="H112" s="5">
        <v>0</v>
      </c>
      <c r="I112" s="5">
        <v>68.099999999999994</v>
      </c>
      <c r="J112" s="5">
        <f>ROUND(E112/(D112-F112),2)</f>
        <v>14.63</v>
      </c>
      <c r="K112" s="5"/>
      <c r="L112" s="5">
        <v>0</v>
      </c>
      <c r="M112" s="5">
        <v>0</v>
      </c>
      <c r="N112" s="5"/>
      <c r="O112" s="5"/>
      <c r="P112" s="5"/>
      <c r="Q112" s="5"/>
      <c r="R112" s="5"/>
      <c r="S112" s="5"/>
      <c r="T112" s="5">
        <v>1</v>
      </c>
      <c r="U112" s="5"/>
      <c r="V112" s="5">
        <v>0</v>
      </c>
    </row>
    <row r="113" spans="1:22" ht="10.7" customHeight="1" x14ac:dyDescent="0.25">
      <c r="A113" s="4" t="s">
        <v>662</v>
      </c>
      <c r="B113" s="4" t="s">
        <v>158</v>
      </c>
      <c r="C113" s="5">
        <v>14</v>
      </c>
      <c r="D113" s="5">
        <v>9</v>
      </c>
      <c r="E113" s="5">
        <v>64</v>
      </c>
      <c r="F113" s="5">
        <v>4</v>
      </c>
      <c r="G113" s="5">
        <v>0</v>
      </c>
      <c r="H113" s="5">
        <v>0</v>
      </c>
      <c r="I113" s="5">
        <v>17.100000000000001</v>
      </c>
      <c r="J113" s="5">
        <f>ROUND(E113/(D113-F113),2)</f>
        <v>12.8</v>
      </c>
      <c r="K113" s="5"/>
      <c r="L113" s="5">
        <v>10</v>
      </c>
      <c r="M113" s="5">
        <v>417</v>
      </c>
      <c r="N113" s="5">
        <v>0</v>
      </c>
      <c r="O113" s="5">
        <v>0</v>
      </c>
      <c r="P113" s="5">
        <f t="shared" si="3"/>
        <v>41.7</v>
      </c>
      <c r="Q113" s="5"/>
      <c r="R113" s="5"/>
      <c r="S113" s="5" t="s">
        <v>159</v>
      </c>
      <c r="T113" s="5">
        <v>5</v>
      </c>
      <c r="U113" s="5"/>
      <c r="V113" s="5">
        <v>0</v>
      </c>
    </row>
    <row r="114" spans="1:22" ht="10.7" customHeight="1" x14ac:dyDescent="0.25">
      <c r="A114" s="4" t="s">
        <v>663</v>
      </c>
      <c r="B114" s="4" t="s">
        <v>160</v>
      </c>
      <c r="C114" s="5">
        <v>15</v>
      </c>
      <c r="D114" s="5">
        <v>15</v>
      </c>
      <c r="E114" s="5">
        <v>227</v>
      </c>
      <c r="F114" s="5">
        <v>4</v>
      </c>
      <c r="G114" s="5">
        <v>1</v>
      </c>
      <c r="H114" s="5">
        <v>0</v>
      </c>
      <c r="I114" s="5">
        <v>53</v>
      </c>
      <c r="J114" s="5">
        <f>ROUND(E114/(D114-F114),2)</f>
        <v>20.64</v>
      </c>
      <c r="K114" s="5"/>
      <c r="L114" s="5">
        <v>12</v>
      </c>
      <c r="M114" s="5">
        <v>282</v>
      </c>
      <c r="N114" s="5">
        <v>0</v>
      </c>
      <c r="O114" s="5">
        <v>0</v>
      </c>
      <c r="P114" s="5">
        <f t="shared" si="3"/>
        <v>23.5</v>
      </c>
      <c r="Q114" s="5"/>
      <c r="R114" s="5"/>
      <c r="S114" s="5" t="s">
        <v>161</v>
      </c>
      <c r="T114" s="5">
        <v>4</v>
      </c>
      <c r="U114" s="5"/>
      <c r="V114" s="5">
        <v>0</v>
      </c>
    </row>
    <row r="115" spans="1:22" ht="10.7" customHeight="1" x14ac:dyDescent="0.25">
      <c r="A115" s="4" t="s">
        <v>664</v>
      </c>
      <c r="B115" s="4" t="s">
        <v>101</v>
      </c>
      <c r="C115" s="5">
        <v>1</v>
      </c>
      <c r="D115" s="5">
        <v>1</v>
      </c>
      <c r="E115" s="5">
        <v>0</v>
      </c>
      <c r="F115" s="5">
        <v>1</v>
      </c>
      <c r="G115" s="5">
        <v>0</v>
      </c>
      <c r="H115" s="5">
        <v>0</v>
      </c>
      <c r="I115" s="5">
        <v>0.1</v>
      </c>
      <c r="J115" s="5">
        <f>+E115</f>
        <v>0</v>
      </c>
      <c r="K115" s="5"/>
      <c r="L115" s="5">
        <v>2</v>
      </c>
      <c r="M115" s="5">
        <v>32</v>
      </c>
      <c r="N115" s="5">
        <v>0</v>
      </c>
      <c r="O115" s="5">
        <v>0</v>
      </c>
      <c r="P115" s="5">
        <f t="shared" si="3"/>
        <v>16</v>
      </c>
      <c r="Q115" s="5"/>
      <c r="R115" s="5"/>
      <c r="S115" s="5" t="s">
        <v>162</v>
      </c>
      <c r="T115" s="5">
        <v>0</v>
      </c>
      <c r="U115" s="5"/>
      <c r="V115" s="5">
        <v>0</v>
      </c>
    </row>
    <row r="116" spans="1:22" ht="10.7" customHeight="1" x14ac:dyDescent="0.25">
      <c r="A116" s="4" t="s">
        <v>665</v>
      </c>
      <c r="B116" s="4" t="s">
        <v>163</v>
      </c>
      <c r="C116" s="5">
        <v>18</v>
      </c>
      <c r="D116" s="5">
        <v>21</v>
      </c>
      <c r="E116" s="5">
        <v>180</v>
      </c>
      <c r="F116" s="5">
        <v>3</v>
      </c>
      <c r="G116" s="5">
        <v>0</v>
      </c>
      <c r="H116" s="5">
        <v>0</v>
      </c>
      <c r="I116" s="5">
        <v>39</v>
      </c>
      <c r="J116" s="5">
        <f>ROUND(E116/(D116-F116),2)</f>
        <v>10</v>
      </c>
      <c r="K116" s="5"/>
      <c r="L116" s="5">
        <v>1</v>
      </c>
      <c r="M116" s="5">
        <v>100</v>
      </c>
      <c r="N116" s="5">
        <v>0</v>
      </c>
      <c r="O116" s="5">
        <v>0</v>
      </c>
      <c r="P116" s="5">
        <f t="shared" si="3"/>
        <v>100</v>
      </c>
      <c r="Q116" s="5"/>
      <c r="R116" s="5"/>
      <c r="S116" s="5" t="s">
        <v>48</v>
      </c>
      <c r="T116" s="5">
        <v>4</v>
      </c>
      <c r="U116" s="5"/>
      <c r="V116" s="5">
        <v>0</v>
      </c>
    </row>
    <row r="117" spans="1:22" ht="10.7" customHeight="1" x14ac:dyDescent="0.25">
      <c r="A117" s="4" t="s">
        <v>666</v>
      </c>
      <c r="B117" s="4" t="s">
        <v>22</v>
      </c>
      <c r="C117" s="5">
        <v>10</v>
      </c>
      <c r="D117" s="5">
        <v>14</v>
      </c>
      <c r="E117" s="5">
        <v>97</v>
      </c>
      <c r="F117" s="5">
        <v>1</v>
      </c>
      <c r="G117" s="5">
        <v>0</v>
      </c>
      <c r="H117" s="5">
        <v>0</v>
      </c>
      <c r="I117" s="5">
        <v>22</v>
      </c>
      <c r="J117" s="5">
        <f>ROUND(E117/(D117-F117),2)</f>
        <v>7.46</v>
      </c>
      <c r="K117" s="5"/>
      <c r="L117" s="5">
        <v>5</v>
      </c>
      <c r="M117" s="5">
        <v>150</v>
      </c>
      <c r="N117" s="5">
        <v>0</v>
      </c>
      <c r="O117" s="5">
        <v>0</v>
      </c>
      <c r="P117" s="5">
        <f t="shared" si="3"/>
        <v>30</v>
      </c>
      <c r="Q117" s="5"/>
      <c r="R117" s="5"/>
      <c r="S117" s="5" t="s">
        <v>164</v>
      </c>
      <c r="T117" s="5">
        <v>7</v>
      </c>
      <c r="U117" s="5"/>
      <c r="V117" s="5">
        <v>0</v>
      </c>
    </row>
    <row r="118" spans="1:22" ht="10.7" customHeight="1" x14ac:dyDescent="0.25">
      <c r="A118" s="4" t="s">
        <v>667</v>
      </c>
      <c r="B118" s="4" t="s">
        <v>165</v>
      </c>
      <c r="C118" s="5">
        <v>12</v>
      </c>
      <c r="D118" s="5">
        <v>11</v>
      </c>
      <c r="E118" s="5">
        <v>128</v>
      </c>
      <c r="F118" s="5">
        <v>0</v>
      </c>
      <c r="G118" s="5">
        <v>0</v>
      </c>
      <c r="H118" s="5">
        <v>0</v>
      </c>
      <c r="I118" s="5">
        <v>49</v>
      </c>
      <c r="J118" s="5">
        <f>ROUND(E118/(D118-F118),2)</f>
        <v>11.64</v>
      </c>
      <c r="K118" s="5"/>
      <c r="L118" s="5">
        <v>13</v>
      </c>
      <c r="M118" s="5">
        <v>361</v>
      </c>
      <c r="N118" s="5">
        <v>0</v>
      </c>
      <c r="O118" s="5">
        <v>0</v>
      </c>
      <c r="P118" s="5">
        <f t="shared" si="3"/>
        <v>27.77</v>
      </c>
      <c r="Q118" s="5"/>
      <c r="R118" s="5"/>
      <c r="S118" s="5" t="s">
        <v>166</v>
      </c>
      <c r="T118" s="5">
        <v>6</v>
      </c>
      <c r="U118" s="5"/>
      <c r="V118" s="5">
        <v>0</v>
      </c>
    </row>
    <row r="119" spans="1:22" ht="10.7" customHeight="1" x14ac:dyDescent="0.25">
      <c r="A119" s="4" t="s">
        <v>668</v>
      </c>
      <c r="B119" s="4" t="s">
        <v>167</v>
      </c>
      <c r="C119" s="5">
        <v>1</v>
      </c>
      <c r="D119" s="5">
        <v>1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f>ROUND(E119/(D119-F119),2)</f>
        <v>0</v>
      </c>
      <c r="K119" s="5"/>
      <c r="L119" s="5">
        <v>1</v>
      </c>
      <c r="M119" s="5">
        <v>31</v>
      </c>
      <c r="N119" s="5">
        <v>0</v>
      </c>
      <c r="O119" s="5">
        <v>0</v>
      </c>
      <c r="P119" s="5">
        <f t="shared" si="3"/>
        <v>31</v>
      </c>
      <c r="Q119" s="5"/>
      <c r="R119" s="5"/>
      <c r="S119" s="5" t="s">
        <v>23</v>
      </c>
      <c r="T119" s="5">
        <v>0</v>
      </c>
      <c r="U119" s="5"/>
      <c r="V119" s="5">
        <v>0</v>
      </c>
    </row>
    <row r="120" spans="1:22" ht="10.7" customHeight="1" x14ac:dyDescent="0.25">
      <c r="A120" s="4" t="s">
        <v>669</v>
      </c>
      <c r="B120" s="4" t="s">
        <v>168</v>
      </c>
      <c r="C120" s="5">
        <v>18</v>
      </c>
      <c r="D120" s="5">
        <v>19</v>
      </c>
      <c r="E120" s="5">
        <v>444</v>
      </c>
      <c r="F120" s="5">
        <v>0</v>
      </c>
      <c r="G120" s="5">
        <v>3</v>
      </c>
      <c r="H120" s="5">
        <v>0</v>
      </c>
      <c r="I120" s="5">
        <v>88</v>
      </c>
      <c r="J120" s="5">
        <f>ROUND(E120/(D120-F120),2)</f>
        <v>23.37</v>
      </c>
      <c r="K120" s="5"/>
      <c r="L120" s="5">
        <v>1</v>
      </c>
      <c r="M120" s="5">
        <v>81</v>
      </c>
      <c r="N120" s="5">
        <v>0</v>
      </c>
      <c r="O120" s="5">
        <v>0</v>
      </c>
      <c r="P120" s="5">
        <f t="shared" si="3"/>
        <v>81</v>
      </c>
      <c r="Q120" s="5"/>
      <c r="R120" s="5"/>
      <c r="S120" s="5" t="s">
        <v>169</v>
      </c>
      <c r="T120" s="5">
        <v>9</v>
      </c>
      <c r="U120" s="5"/>
      <c r="V120" s="5">
        <v>0</v>
      </c>
    </row>
    <row r="121" spans="1:22" ht="10.7" customHeight="1" x14ac:dyDescent="0.25">
      <c r="A121" s="4" t="s">
        <v>670</v>
      </c>
      <c r="B121" s="4" t="s">
        <v>129</v>
      </c>
      <c r="C121" s="5">
        <v>1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/>
      <c r="J121" s="5">
        <f>+E121</f>
        <v>0</v>
      </c>
      <c r="K121" s="5"/>
      <c r="L121" s="5">
        <v>0</v>
      </c>
      <c r="M121" s="5">
        <v>20</v>
      </c>
      <c r="N121" s="5">
        <v>0</v>
      </c>
      <c r="O121" s="5">
        <v>0</v>
      </c>
      <c r="P121" s="5"/>
      <c r="Q121" s="5"/>
      <c r="R121" s="5"/>
      <c r="S121" s="5"/>
      <c r="T121" s="5">
        <v>0</v>
      </c>
      <c r="U121" s="5"/>
      <c r="V121" s="5">
        <v>0</v>
      </c>
    </row>
    <row r="122" spans="1:22" ht="13.7" customHeight="1" x14ac:dyDescent="0.25">
      <c r="A122" s="4" t="s">
        <v>671</v>
      </c>
      <c r="B122" s="4" t="s">
        <v>84</v>
      </c>
      <c r="C122" s="5">
        <v>9</v>
      </c>
      <c r="D122" s="5">
        <v>11</v>
      </c>
      <c r="E122" s="5">
        <v>50</v>
      </c>
      <c r="F122" s="5">
        <v>2</v>
      </c>
      <c r="G122" s="5">
        <v>0</v>
      </c>
      <c r="H122" s="5">
        <v>0</v>
      </c>
      <c r="I122" s="5">
        <v>18.100000000000001</v>
      </c>
      <c r="J122" s="5">
        <f t="shared" ref="J122:J128" si="6">ROUND(E122/(D122-F122),2)</f>
        <v>5.56</v>
      </c>
      <c r="K122" s="5"/>
      <c r="L122" s="5">
        <v>0</v>
      </c>
      <c r="M122" s="5">
        <v>65</v>
      </c>
      <c r="N122" s="5">
        <v>0</v>
      </c>
      <c r="O122" s="5">
        <v>0</v>
      </c>
      <c r="P122" s="5"/>
      <c r="Q122" s="5"/>
      <c r="R122" s="5"/>
      <c r="S122" s="5"/>
      <c r="T122" s="5">
        <v>3</v>
      </c>
      <c r="U122" s="5"/>
      <c r="V122" s="5">
        <v>0</v>
      </c>
    </row>
    <row r="123" spans="1:22" ht="10.7" customHeight="1" x14ac:dyDescent="0.25">
      <c r="A123" s="4" t="s">
        <v>672</v>
      </c>
      <c r="B123" s="4" t="s">
        <v>170</v>
      </c>
      <c r="C123" s="5">
        <v>73</v>
      </c>
      <c r="D123" s="5">
        <v>84</v>
      </c>
      <c r="E123" s="5">
        <v>1169</v>
      </c>
      <c r="F123" s="5">
        <v>5</v>
      </c>
      <c r="G123" s="5">
        <v>2</v>
      </c>
      <c r="H123" s="5">
        <v>0</v>
      </c>
      <c r="I123" s="5">
        <v>76</v>
      </c>
      <c r="J123" s="5">
        <f t="shared" si="6"/>
        <v>14.8</v>
      </c>
      <c r="K123" s="5"/>
      <c r="L123" s="5">
        <v>1</v>
      </c>
      <c r="M123" s="5">
        <v>193</v>
      </c>
      <c r="N123" s="5">
        <v>0</v>
      </c>
      <c r="O123" s="5">
        <v>0</v>
      </c>
      <c r="P123" s="5">
        <f t="shared" si="3"/>
        <v>193</v>
      </c>
      <c r="Q123" s="5"/>
      <c r="R123" s="5"/>
      <c r="S123" s="5" t="s">
        <v>88</v>
      </c>
      <c r="T123" s="5">
        <v>33</v>
      </c>
      <c r="U123" s="5"/>
      <c r="V123" s="5">
        <v>0</v>
      </c>
    </row>
    <row r="124" spans="1:22" ht="10.7" customHeight="1" x14ac:dyDescent="0.25">
      <c r="A124" s="4" t="s">
        <v>673</v>
      </c>
      <c r="B124" s="6" t="s">
        <v>448</v>
      </c>
      <c r="C124" s="5">
        <v>113</v>
      </c>
      <c r="D124" s="5">
        <v>118</v>
      </c>
      <c r="E124" s="5">
        <v>2124</v>
      </c>
      <c r="F124" s="5">
        <v>29</v>
      </c>
      <c r="G124" s="5">
        <v>10</v>
      </c>
      <c r="H124" s="5">
        <v>1</v>
      </c>
      <c r="I124" s="5">
        <v>141.1</v>
      </c>
      <c r="J124" s="5">
        <f t="shared" si="6"/>
        <v>23.87</v>
      </c>
      <c r="K124" s="5"/>
      <c r="L124" s="5">
        <v>1</v>
      </c>
      <c r="M124" s="5">
        <v>39</v>
      </c>
      <c r="N124" s="5">
        <v>0</v>
      </c>
      <c r="O124" s="5">
        <v>0</v>
      </c>
      <c r="P124" s="5">
        <f t="shared" si="3"/>
        <v>39</v>
      </c>
      <c r="Q124" s="5"/>
      <c r="R124" s="5"/>
      <c r="S124" s="5" t="s">
        <v>48</v>
      </c>
      <c r="T124" s="5">
        <v>44</v>
      </c>
      <c r="U124" s="5"/>
      <c r="V124" s="5">
        <v>1</v>
      </c>
    </row>
    <row r="125" spans="1:22" ht="10.7" customHeight="1" x14ac:dyDescent="0.25">
      <c r="A125" s="4" t="s">
        <v>674</v>
      </c>
      <c r="B125" s="6" t="s">
        <v>449</v>
      </c>
      <c r="C125" s="5">
        <v>123</v>
      </c>
      <c r="D125" s="5">
        <v>138</v>
      </c>
      <c r="E125" s="5">
        <v>3078</v>
      </c>
      <c r="F125" s="5">
        <v>16</v>
      </c>
      <c r="G125" s="5">
        <v>15</v>
      </c>
      <c r="H125" s="5">
        <v>1</v>
      </c>
      <c r="I125" s="5">
        <v>109.1</v>
      </c>
      <c r="J125" s="5">
        <f t="shared" si="6"/>
        <v>25.23</v>
      </c>
      <c r="K125" s="5"/>
      <c r="L125" s="5">
        <v>27</v>
      </c>
      <c r="M125" s="5">
        <v>772</v>
      </c>
      <c r="N125" s="5">
        <v>1</v>
      </c>
      <c r="O125" s="5">
        <v>0</v>
      </c>
      <c r="P125" s="5">
        <f t="shared" si="3"/>
        <v>28.59</v>
      </c>
      <c r="Q125" s="5"/>
      <c r="R125" s="5"/>
      <c r="S125" s="5" t="s">
        <v>171</v>
      </c>
      <c r="T125" s="5">
        <v>127</v>
      </c>
      <c r="U125" s="5"/>
      <c r="V125" s="5">
        <v>6</v>
      </c>
    </row>
    <row r="126" spans="1:22" ht="10.7" customHeight="1" x14ac:dyDescent="0.25">
      <c r="A126" s="4" t="s">
        <v>675</v>
      </c>
      <c r="B126" s="4" t="s">
        <v>120</v>
      </c>
      <c r="C126" s="5">
        <v>1</v>
      </c>
      <c r="D126" s="5">
        <v>1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f t="shared" si="6"/>
        <v>0</v>
      </c>
      <c r="K126" s="5"/>
      <c r="L126" s="5">
        <v>0</v>
      </c>
      <c r="M126" s="5">
        <v>19</v>
      </c>
      <c r="N126" s="5">
        <v>0</v>
      </c>
      <c r="O126" s="5">
        <v>0</v>
      </c>
      <c r="P126" s="5"/>
      <c r="Q126" s="5"/>
      <c r="R126" s="5"/>
      <c r="S126" s="5"/>
      <c r="T126" s="5">
        <v>0</v>
      </c>
      <c r="U126" s="5"/>
      <c r="V126" s="5">
        <v>0</v>
      </c>
    </row>
    <row r="127" spans="1:22" ht="10.7" customHeight="1" x14ac:dyDescent="0.25">
      <c r="A127" s="4" t="s">
        <v>676</v>
      </c>
      <c r="B127" s="4" t="s">
        <v>172</v>
      </c>
      <c r="C127" s="5">
        <v>2</v>
      </c>
      <c r="D127" s="5">
        <v>1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f t="shared" si="6"/>
        <v>0</v>
      </c>
      <c r="K127" s="5"/>
      <c r="L127" s="5">
        <v>4</v>
      </c>
      <c r="M127" s="5">
        <v>46</v>
      </c>
      <c r="N127" s="5">
        <v>0</v>
      </c>
      <c r="O127" s="5">
        <v>0</v>
      </c>
      <c r="P127" s="5">
        <f t="shared" si="3"/>
        <v>11.5</v>
      </c>
      <c r="Q127" s="5"/>
      <c r="R127" s="5"/>
      <c r="S127" s="5" t="s">
        <v>173</v>
      </c>
      <c r="T127" s="5">
        <v>1</v>
      </c>
      <c r="U127" s="5"/>
      <c r="V127" s="5">
        <v>0</v>
      </c>
    </row>
    <row r="128" spans="1:22" ht="10.7" customHeight="1" x14ac:dyDescent="0.25">
      <c r="A128" s="4" t="s">
        <v>677</v>
      </c>
      <c r="B128" s="4" t="s">
        <v>134</v>
      </c>
      <c r="C128" s="5">
        <v>5</v>
      </c>
      <c r="D128" s="5">
        <v>5</v>
      </c>
      <c r="E128" s="5">
        <v>30</v>
      </c>
      <c r="F128" s="5">
        <v>2</v>
      </c>
      <c r="G128" s="5">
        <v>0</v>
      </c>
      <c r="H128" s="5">
        <v>0</v>
      </c>
      <c r="I128" s="5">
        <v>11.1</v>
      </c>
      <c r="J128" s="5">
        <f t="shared" si="6"/>
        <v>10</v>
      </c>
      <c r="K128" s="5"/>
      <c r="L128" s="5">
        <v>0</v>
      </c>
      <c r="M128" s="5">
        <v>0</v>
      </c>
      <c r="N128" s="5"/>
      <c r="O128" s="5"/>
      <c r="P128" s="5"/>
      <c r="Q128" s="5"/>
      <c r="R128" s="5"/>
      <c r="S128" s="5"/>
      <c r="T128" s="5">
        <v>2</v>
      </c>
      <c r="U128" s="5"/>
      <c r="V128" s="5">
        <v>0</v>
      </c>
    </row>
    <row r="129" spans="1:22" ht="10.7" customHeight="1" x14ac:dyDescent="0.25">
      <c r="A129" s="4" t="s">
        <v>678</v>
      </c>
      <c r="B129" s="4" t="s">
        <v>65</v>
      </c>
      <c r="C129" s="5">
        <v>1</v>
      </c>
      <c r="D129" s="5">
        <v>1</v>
      </c>
      <c r="E129" s="5">
        <v>12</v>
      </c>
      <c r="F129" s="5">
        <v>1</v>
      </c>
      <c r="G129" s="5">
        <v>0</v>
      </c>
      <c r="H129" s="5">
        <v>0</v>
      </c>
      <c r="I129" s="5">
        <v>12.1</v>
      </c>
      <c r="J129" s="5">
        <f>+E129</f>
        <v>12</v>
      </c>
      <c r="K129" s="5"/>
      <c r="L129" s="5">
        <v>1</v>
      </c>
      <c r="M129" s="5">
        <v>53</v>
      </c>
      <c r="N129" s="5">
        <v>0</v>
      </c>
      <c r="O129" s="5">
        <v>0</v>
      </c>
      <c r="P129" s="5">
        <f t="shared" si="3"/>
        <v>53</v>
      </c>
      <c r="Q129" s="5"/>
      <c r="R129" s="5"/>
      <c r="S129" s="5" t="s">
        <v>174</v>
      </c>
      <c r="T129" s="5">
        <v>0</v>
      </c>
      <c r="U129" s="5"/>
      <c r="V129" s="5">
        <v>0</v>
      </c>
    </row>
    <row r="130" spans="1:22" ht="10.7" customHeight="1" x14ac:dyDescent="0.25">
      <c r="A130" s="4" t="s">
        <v>478</v>
      </c>
      <c r="B130" s="4" t="s">
        <v>27</v>
      </c>
      <c r="C130" s="5">
        <v>7</v>
      </c>
      <c r="D130" s="5">
        <v>5</v>
      </c>
      <c r="E130" s="5">
        <v>39</v>
      </c>
      <c r="F130" s="5">
        <v>2</v>
      </c>
      <c r="G130" s="5">
        <v>0</v>
      </c>
      <c r="H130" s="5">
        <v>0</v>
      </c>
      <c r="I130" s="5">
        <v>20.100000000000001</v>
      </c>
      <c r="J130" s="5">
        <f>ROUND(E130/(D130-F130),2)</f>
        <v>13</v>
      </c>
      <c r="K130" s="5"/>
      <c r="L130" s="5">
        <v>0</v>
      </c>
      <c r="M130" s="5">
        <v>0</v>
      </c>
      <c r="N130" s="5"/>
      <c r="O130" s="5"/>
      <c r="P130" s="5"/>
      <c r="Q130" s="5"/>
      <c r="R130" s="5"/>
      <c r="S130" s="5"/>
      <c r="T130" s="5">
        <v>7</v>
      </c>
      <c r="U130" s="5"/>
      <c r="V130" s="5">
        <v>2</v>
      </c>
    </row>
    <row r="131" spans="1:22" ht="10.7" customHeight="1" x14ac:dyDescent="0.25">
      <c r="A131" s="4" t="s">
        <v>679</v>
      </c>
      <c r="B131" s="4" t="s">
        <v>117</v>
      </c>
      <c r="C131" s="5">
        <v>1</v>
      </c>
      <c r="D131" s="5">
        <v>1</v>
      </c>
      <c r="E131" s="5">
        <v>53</v>
      </c>
      <c r="F131" s="5">
        <v>0</v>
      </c>
      <c r="G131" s="5">
        <v>1</v>
      </c>
      <c r="H131" s="5">
        <v>0</v>
      </c>
      <c r="I131" s="5">
        <v>53</v>
      </c>
      <c r="J131" s="5">
        <f>ROUND(E131/(D131-F131),2)</f>
        <v>53</v>
      </c>
      <c r="K131" s="5"/>
      <c r="L131" s="5">
        <v>4</v>
      </c>
      <c r="M131" s="5">
        <v>64</v>
      </c>
      <c r="N131" s="5">
        <v>0</v>
      </c>
      <c r="O131" s="5">
        <v>0</v>
      </c>
      <c r="P131" s="5">
        <f t="shared" si="3"/>
        <v>16</v>
      </c>
      <c r="Q131" s="5"/>
      <c r="R131" s="5"/>
      <c r="S131" s="5" t="s">
        <v>175</v>
      </c>
      <c r="T131" s="5">
        <v>0</v>
      </c>
      <c r="U131" s="5"/>
      <c r="V131" s="5">
        <v>0</v>
      </c>
    </row>
    <row r="132" spans="1:22" ht="10.7" customHeight="1" x14ac:dyDescent="0.25">
      <c r="A132" s="4" t="s">
        <v>509</v>
      </c>
      <c r="B132" s="4" t="s">
        <v>176</v>
      </c>
      <c r="C132" s="5">
        <v>52</v>
      </c>
      <c r="D132" s="5">
        <v>46</v>
      </c>
      <c r="E132" s="5">
        <v>882</v>
      </c>
      <c r="F132" s="5">
        <v>4</v>
      </c>
      <c r="G132" s="5">
        <v>3</v>
      </c>
      <c r="H132" s="5">
        <v>1</v>
      </c>
      <c r="I132" s="5">
        <v>144.1</v>
      </c>
      <c r="J132" s="5">
        <f>ROUND(E132/(D132-F132),2)</f>
        <v>21</v>
      </c>
      <c r="K132" s="5"/>
      <c r="L132" s="5">
        <v>50</v>
      </c>
      <c r="M132" s="5">
        <v>1709</v>
      </c>
      <c r="N132" s="5">
        <v>0</v>
      </c>
      <c r="O132" s="5">
        <v>0</v>
      </c>
      <c r="P132" s="5">
        <f t="shared" ref="P132:P195" si="7">ROUND(M132/L132,2)</f>
        <v>34.18</v>
      </c>
      <c r="Q132" s="5"/>
      <c r="R132" s="5"/>
      <c r="S132" s="5" t="s">
        <v>177</v>
      </c>
      <c r="T132" s="5">
        <v>18</v>
      </c>
      <c r="U132" s="5"/>
      <c r="V132" s="5">
        <v>0</v>
      </c>
    </row>
    <row r="133" spans="1:22" ht="10.7" customHeight="1" x14ac:dyDescent="0.25">
      <c r="A133" s="4" t="s">
        <v>680</v>
      </c>
      <c r="B133" s="4" t="s">
        <v>178</v>
      </c>
      <c r="C133" s="5">
        <v>1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/>
      <c r="J133" s="5">
        <f>+E133</f>
        <v>0</v>
      </c>
      <c r="K133" s="5"/>
      <c r="L133" s="5">
        <v>0</v>
      </c>
      <c r="M133" s="5">
        <v>34</v>
      </c>
      <c r="N133" s="5">
        <v>0</v>
      </c>
      <c r="O133" s="5">
        <v>0</v>
      </c>
      <c r="P133" s="5"/>
      <c r="Q133" s="5"/>
      <c r="R133" s="5"/>
      <c r="S133" s="5"/>
      <c r="T133" s="5">
        <v>0</v>
      </c>
      <c r="U133" s="5"/>
      <c r="V133" s="5">
        <v>0</v>
      </c>
    </row>
    <row r="134" spans="1:22" ht="10.7" customHeight="1" x14ac:dyDescent="0.25">
      <c r="A134" s="4" t="s">
        <v>681</v>
      </c>
      <c r="B134" s="4" t="s">
        <v>45</v>
      </c>
      <c r="C134" s="5">
        <v>8</v>
      </c>
      <c r="D134" s="5">
        <v>8</v>
      </c>
      <c r="E134" s="5">
        <v>195</v>
      </c>
      <c r="F134" s="5">
        <v>1</v>
      </c>
      <c r="G134" s="5">
        <v>1</v>
      </c>
      <c r="H134" s="5">
        <v>0</v>
      </c>
      <c r="I134" s="5">
        <v>66.099999999999994</v>
      </c>
      <c r="J134" s="5">
        <f t="shared" ref="J134:J140" si="8">ROUND(E134/(D134-F134),2)</f>
        <v>27.86</v>
      </c>
      <c r="K134" s="5"/>
      <c r="L134" s="5">
        <v>0</v>
      </c>
      <c r="M134" s="5">
        <v>26</v>
      </c>
      <c r="N134" s="5">
        <v>0</v>
      </c>
      <c r="O134" s="5">
        <v>0</v>
      </c>
      <c r="P134" s="5"/>
      <c r="Q134" s="5"/>
      <c r="R134" s="5"/>
      <c r="S134" s="5"/>
      <c r="T134" s="5">
        <v>0</v>
      </c>
      <c r="U134" s="5"/>
      <c r="V134" s="5">
        <v>0</v>
      </c>
    </row>
    <row r="135" spans="1:22" ht="10.7" customHeight="1" x14ac:dyDescent="0.25">
      <c r="A135" s="4" t="s">
        <v>479</v>
      </c>
      <c r="B135" s="4" t="s">
        <v>179</v>
      </c>
      <c r="C135" s="5">
        <v>16</v>
      </c>
      <c r="D135" s="5">
        <v>8</v>
      </c>
      <c r="E135" s="5">
        <v>46</v>
      </c>
      <c r="F135" s="5">
        <v>5</v>
      </c>
      <c r="G135" s="5">
        <v>0</v>
      </c>
      <c r="H135" s="5">
        <v>0</v>
      </c>
      <c r="I135" s="5">
        <v>24.1</v>
      </c>
      <c r="J135" s="5">
        <f t="shared" si="8"/>
        <v>15.33</v>
      </c>
      <c r="K135" s="5"/>
      <c r="L135" s="5">
        <v>12</v>
      </c>
      <c r="M135" s="5">
        <v>324</v>
      </c>
      <c r="N135" s="5">
        <v>0</v>
      </c>
      <c r="O135" s="5">
        <v>0</v>
      </c>
      <c r="P135" s="5">
        <f t="shared" si="7"/>
        <v>27</v>
      </c>
      <c r="Q135" s="5"/>
      <c r="R135" s="5"/>
      <c r="S135" s="5" t="s">
        <v>180</v>
      </c>
      <c r="T135" s="5">
        <v>3</v>
      </c>
      <c r="U135" s="5"/>
      <c r="V135" s="5">
        <v>0</v>
      </c>
    </row>
    <row r="136" spans="1:22" ht="10.7" customHeight="1" x14ac:dyDescent="0.25">
      <c r="A136" s="4" t="s">
        <v>550</v>
      </c>
      <c r="B136" s="4" t="s">
        <v>127</v>
      </c>
      <c r="C136" s="5">
        <v>14</v>
      </c>
      <c r="D136" s="5">
        <v>14</v>
      </c>
      <c r="E136" s="5">
        <v>477</v>
      </c>
      <c r="F136" s="5">
        <v>2</v>
      </c>
      <c r="G136" s="5">
        <v>6</v>
      </c>
      <c r="H136" s="5">
        <v>0</v>
      </c>
      <c r="I136" s="5">
        <v>65</v>
      </c>
      <c r="J136" s="5">
        <f t="shared" si="8"/>
        <v>39.75</v>
      </c>
      <c r="K136" s="5"/>
      <c r="L136" s="5">
        <v>0</v>
      </c>
      <c r="M136" s="5">
        <v>0</v>
      </c>
      <c r="N136" s="5"/>
      <c r="O136" s="5"/>
      <c r="P136" s="5"/>
      <c r="Q136" s="5"/>
      <c r="R136" s="5"/>
      <c r="S136" s="5"/>
      <c r="T136" s="5">
        <v>11</v>
      </c>
      <c r="U136" s="5"/>
      <c r="V136" s="5">
        <v>0</v>
      </c>
    </row>
    <row r="137" spans="1:22" ht="10.7" customHeight="1" x14ac:dyDescent="0.25">
      <c r="A137" s="4" t="s">
        <v>682</v>
      </c>
      <c r="B137" s="4" t="s">
        <v>181</v>
      </c>
      <c r="C137" s="5">
        <v>12</v>
      </c>
      <c r="D137" s="5">
        <v>13</v>
      </c>
      <c r="E137" s="5">
        <v>215</v>
      </c>
      <c r="F137" s="5">
        <v>0</v>
      </c>
      <c r="G137" s="5">
        <v>0</v>
      </c>
      <c r="H137" s="5">
        <v>0</v>
      </c>
      <c r="I137" s="5">
        <v>47</v>
      </c>
      <c r="J137" s="5">
        <f t="shared" si="8"/>
        <v>16.54</v>
      </c>
      <c r="K137" s="5"/>
      <c r="L137" s="5">
        <v>2</v>
      </c>
      <c r="M137" s="5">
        <v>66</v>
      </c>
      <c r="N137" s="5">
        <v>0</v>
      </c>
      <c r="O137" s="5">
        <v>0</v>
      </c>
      <c r="P137" s="5">
        <f t="shared" si="7"/>
        <v>33</v>
      </c>
      <c r="Q137" s="5"/>
      <c r="R137" s="5"/>
      <c r="S137" s="5" t="s">
        <v>182</v>
      </c>
      <c r="T137" s="5">
        <v>7</v>
      </c>
      <c r="U137" s="5"/>
      <c r="V137" s="5">
        <v>0</v>
      </c>
    </row>
    <row r="138" spans="1:22" ht="10.7" customHeight="1" x14ac:dyDescent="0.25">
      <c r="A138" s="6" t="s">
        <v>470</v>
      </c>
      <c r="B138" s="4" t="s">
        <v>471</v>
      </c>
      <c r="C138" s="5">
        <v>3</v>
      </c>
      <c r="D138" s="5">
        <v>1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f t="shared" si="8"/>
        <v>0</v>
      </c>
      <c r="K138" s="5"/>
      <c r="L138" s="5">
        <v>2</v>
      </c>
      <c r="M138" s="5">
        <v>41</v>
      </c>
      <c r="N138" s="5">
        <v>0</v>
      </c>
      <c r="O138" s="5">
        <v>0</v>
      </c>
      <c r="P138" s="5">
        <f t="shared" si="7"/>
        <v>20.5</v>
      </c>
      <c r="Q138" s="5"/>
      <c r="R138" s="5"/>
      <c r="S138" s="5" t="s">
        <v>183</v>
      </c>
      <c r="T138" s="5">
        <v>0</v>
      </c>
      <c r="U138" s="5"/>
      <c r="V138" s="5">
        <v>0</v>
      </c>
    </row>
    <row r="139" spans="1:22" ht="10.7" customHeight="1" x14ac:dyDescent="0.25">
      <c r="A139" s="4" t="s">
        <v>683</v>
      </c>
      <c r="B139" s="4" t="s">
        <v>184</v>
      </c>
      <c r="C139" s="5">
        <v>37</v>
      </c>
      <c r="D139" s="5">
        <v>50</v>
      </c>
      <c r="E139" s="5">
        <v>705</v>
      </c>
      <c r="F139" s="5">
        <v>6</v>
      </c>
      <c r="G139" s="5">
        <v>3</v>
      </c>
      <c r="H139" s="5">
        <v>0</v>
      </c>
      <c r="I139" s="5">
        <v>96.1</v>
      </c>
      <c r="J139" s="5">
        <f t="shared" si="8"/>
        <v>16.02</v>
      </c>
      <c r="K139" s="5"/>
      <c r="L139" s="5">
        <v>17</v>
      </c>
      <c r="M139" s="5">
        <v>270</v>
      </c>
      <c r="N139" s="5">
        <v>1</v>
      </c>
      <c r="O139" s="5">
        <v>0</v>
      </c>
      <c r="P139" s="5">
        <f t="shared" si="7"/>
        <v>15.88</v>
      </c>
      <c r="Q139" s="5"/>
      <c r="R139" s="5"/>
      <c r="S139" s="5" t="s">
        <v>90</v>
      </c>
      <c r="T139" s="5">
        <v>19</v>
      </c>
      <c r="U139" s="5"/>
      <c r="V139" s="5">
        <v>0</v>
      </c>
    </row>
    <row r="140" spans="1:22" ht="10.7" customHeight="1" x14ac:dyDescent="0.25">
      <c r="A140" s="4" t="s">
        <v>684</v>
      </c>
      <c r="B140" s="4" t="s">
        <v>185</v>
      </c>
      <c r="C140" s="5">
        <v>16</v>
      </c>
      <c r="D140" s="5">
        <v>17</v>
      </c>
      <c r="E140" s="5">
        <v>245</v>
      </c>
      <c r="F140" s="5">
        <v>0</v>
      </c>
      <c r="G140" s="5">
        <v>2</v>
      </c>
      <c r="H140" s="5">
        <v>0</v>
      </c>
      <c r="I140" s="5">
        <v>73</v>
      </c>
      <c r="J140" s="5">
        <f t="shared" si="8"/>
        <v>14.41</v>
      </c>
      <c r="K140" s="5"/>
      <c r="L140" s="5">
        <v>3</v>
      </c>
      <c r="M140" s="5">
        <v>39</v>
      </c>
      <c r="N140" s="5">
        <v>0</v>
      </c>
      <c r="O140" s="5">
        <v>0</v>
      </c>
      <c r="P140" s="5">
        <f t="shared" si="7"/>
        <v>13</v>
      </c>
      <c r="Q140" s="5"/>
      <c r="R140" s="5"/>
      <c r="S140" s="5" t="s">
        <v>186</v>
      </c>
      <c r="T140" s="5">
        <v>7</v>
      </c>
      <c r="U140" s="5"/>
      <c r="V140" s="5">
        <v>0</v>
      </c>
    </row>
    <row r="141" spans="1:22" ht="10.7" customHeight="1" x14ac:dyDescent="0.25">
      <c r="A141" s="4" t="s">
        <v>685</v>
      </c>
      <c r="B141" s="4" t="s">
        <v>187</v>
      </c>
      <c r="C141" s="5">
        <v>2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/>
      <c r="J141" s="5">
        <f>+E141</f>
        <v>0</v>
      </c>
      <c r="K141" s="5"/>
      <c r="L141" s="5">
        <v>1</v>
      </c>
      <c r="M141" s="5">
        <v>45</v>
      </c>
      <c r="N141" s="5">
        <v>0</v>
      </c>
      <c r="O141" s="5">
        <v>0</v>
      </c>
      <c r="P141" s="5">
        <f t="shared" si="7"/>
        <v>45</v>
      </c>
      <c r="Q141" s="5"/>
      <c r="R141" s="5"/>
      <c r="S141" s="5" t="s">
        <v>188</v>
      </c>
      <c r="T141" s="5">
        <v>1</v>
      </c>
      <c r="U141" s="5"/>
      <c r="V141" s="5">
        <v>0</v>
      </c>
    </row>
    <row r="142" spans="1:22" ht="10.7" customHeight="1" x14ac:dyDescent="0.25">
      <c r="A142" s="4" t="s">
        <v>686</v>
      </c>
      <c r="B142" s="4" t="s">
        <v>101</v>
      </c>
      <c r="C142" s="5">
        <v>2</v>
      </c>
      <c r="D142" s="5">
        <v>4</v>
      </c>
      <c r="E142" s="5">
        <v>25</v>
      </c>
      <c r="F142" s="5">
        <v>0</v>
      </c>
      <c r="G142" s="5">
        <v>0</v>
      </c>
      <c r="H142" s="5">
        <v>0</v>
      </c>
      <c r="I142" s="5">
        <v>18</v>
      </c>
      <c r="J142" s="5">
        <f t="shared" ref="J142:J152" si="9">ROUND(E142/(D142-F142),2)</f>
        <v>6.25</v>
      </c>
      <c r="K142" s="5"/>
      <c r="L142" s="5">
        <v>0</v>
      </c>
      <c r="M142" s="5">
        <v>0</v>
      </c>
      <c r="N142" s="5"/>
      <c r="O142" s="5"/>
      <c r="P142" s="5"/>
      <c r="Q142" s="5"/>
      <c r="R142" s="5"/>
      <c r="S142" s="5"/>
      <c r="T142" s="5">
        <v>1</v>
      </c>
      <c r="U142" s="5"/>
      <c r="V142" s="5">
        <v>0</v>
      </c>
    </row>
    <row r="143" spans="1:22" ht="10.7" customHeight="1" x14ac:dyDescent="0.25">
      <c r="A143" s="4" t="s">
        <v>687</v>
      </c>
      <c r="B143" s="4" t="s">
        <v>94</v>
      </c>
      <c r="C143" s="5">
        <v>2</v>
      </c>
      <c r="D143" s="5">
        <v>2</v>
      </c>
      <c r="E143" s="5">
        <v>6</v>
      </c>
      <c r="F143" s="5">
        <v>0</v>
      </c>
      <c r="G143" s="5">
        <v>0</v>
      </c>
      <c r="H143" s="5">
        <v>0</v>
      </c>
      <c r="I143" s="5">
        <v>6</v>
      </c>
      <c r="J143" s="5">
        <f t="shared" si="9"/>
        <v>3</v>
      </c>
      <c r="K143" s="5"/>
      <c r="L143" s="5">
        <v>0</v>
      </c>
      <c r="M143" s="5">
        <v>0</v>
      </c>
      <c r="N143" s="5"/>
      <c r="O143" s="5"/>
      <c r="P143" s="5"/>
      <c r="Q143" s="5"/>
      <c r="R143" s="5"/>
      <c r="S143" s="5"/>
      <c r="T143" s="5">
        <v>1</v>
      </c>
      <c r="U143" s="5"/>
      <c r="V143" s="5">
        <v>0</v>
      </c>
    </row>
    <row r="144" spans="1:22" ht="10.7" customHeight="1" x14ac:dyDescent="0.25">
      <c r="A144" s="4" t="s">
        <v>688</v>
      </c>
      <c r="B144" s="4" t="s">
        <v>189</v>
      </c>
      <c r="C144" s="5">
        <v>2</v>
      </c>
      <c r="D144" s="5">
        <v>1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f t="shared" si="9"/>
        <v>0</v>
      </c>
      <c r="K144" s="5"/>
      <c r="L144" s="5">
        <v>3</v>
      </c>
      <c r="M144" s="5">
        <v>40</v>
      </c>
      <c r="N144" s="5">
        <v>0</v>
      </c>
      <c r="O144" s="5">
        <v>0</v>
      </c>
      <c r="P144" s="5">
        <f t="shared" si="7"/>
        <v>13.33</v>
      </c>
      <c r="Q144" s="5"/>
      <c r="R144" s="5"/>
      <c r="S144" s="5" t="s">
        <v>190</v>
      </c>
      <c r="T144" s="5">
        <v>0</v>
      </c>
      <c r="U144" s="5"/>
      <c r="V144" s="5">
        <v>0</v>
      </c>
    </row>
    <row r="145" spans="1:22" ht="10.7" customHeight="1" x14ac:dyDescent="0.25">
      <c r="A145" s="4" t="s">
        <v>689</v>
      </c>
      <c r="B145" s="4" t="s">
        <v>191</v>
      </c>
      <c r="C145" s="5">
        <v>6</v>
      </c>
      <c r="D145" s="5">
        <v>7</v>
      </c>
      <c r="E145" s="5">
        <v>26</v>
      </c>
      <c r="F145" s="5">
        <v>1</v>
      </c>
      <c r="G145" s="5">
        <v>0</v>
      </c>
      <c r="H145" s="5">
        <v>0</v>
      </c>
      <c r="I145" s="5">
        <v>10</v>
      </c>
      <c r="J145" s="5">
        <f t="shared" si="9"/>
        <v>4.33</v>
      </c>
      <c r="K145" s="5"/>
      <c r="L145" s="5">
        <v>0</v>
      </c>
      <c r="M145" s="5">
        <v>0</v>
      </c>
      <c r="N145" s="5"/>
      <c r="O145" s="5"/>
      <c r="P145" s="5"/>
      <c r="Q145" s="5"/>
      <c r="R145" s="5"/>
      <c r="S145" s="5"/>
      <c r="T145" s="5">
        <v>4</v>
      </c>
      <c r="U145" s="5"/>
      <c r="V145" s="5">
        <v>0</v>
      </c>
    </row>
    <row r="146" spans="1:22" ht="10.7" customHeight="1" x14ac:dyDescent="0.25">
      <c r="A146" s="4" t="s">
        <v>690</v>
      </c>
      <c r="B146" s="4" t="s">
        <v>192</v>
      </c>
      <c r="C146" s="5">
        <v>78</v>
      </c>
      <c r="D146" s="5">
        <v>79</v>
      </c>
      <c r="E146" s="5">
        <v>930</v>
      </c>
      <c r="F146" s="5">
        <v>9</v>
      </c>
      <c r="G146" s="5">
        <v>2</v>
      </c>
      <c r="H146" s="5">
        <v>1</v>
      </c>
      <c r="I146" s="5">
        <v>101</v>
      </c>
      <c r="J146" s="5">
        <f t="shared" si="9"/>
        <v>13.29</v>
      </c>
      <c r="K146" s="5"/>
      <c r="L146" s="5">
        <v>4</v>
      </c>
      <c r="M146" s="5">
        <v>72</v>
      </c>
      <c r="N146" s="5">
        <v>0</v>
      </c>
      <c r="O146" s="5">
        <v>0</v>
      </c>
      <c r="P146" s="5">
        <f t="shared" si="7"/>
        <v>18</v>
      </c>
      <c r="Q146" s="5"/>
      <c r="R146" s="5"/>
      <c r="S146" s="5" t="s">
        <v>125</v>
      </c>
      <c r="T146" s="5">
        <v>27</v>
      </c>
      <c r="U146" s="5"/>
      <c r="V146" s="5">
        <v>0</v>
      </c>
    </row>
    <row r="147" spans="1:22" ht="10.7" customHeight="1" x14ac:dyDescent="0.25">
      <c r="A147" s="4" t="s">
        <v>691</v>
      </c>
      <c r="B147" s="4" t="s">
        <v>193</v>
      </c>
      <c r="C147" s="5">
        <v>54</v>
      </c>
      <c r="D147" s="5">
        <v>51</v>
      </c>
      <c r="E147" s="5">
        <v>1533</v>
      </c>
      <c r="F147" s="5">
        <v>15</v>
      </c>
      <c r="G147" s="5">
        <v>6</v>
      </c>
      <c r="H147" s="5">
        <v>3</v>
      </c>
      <c r="I147" s="5">
        <v>140</v>
      </c>
      <c r="J147" s="5">
        <f t="shared" si="9"/>
        <v>42.58</v>
      </c>
      <c r="K147" s="5"/>
      <c r="L147" s="5">
        <v>119</v>
      </c>
      <c r="M147" s="5">
        <v>1715</v>
      </c>
      <c r="N147" s="5">
        <v>5</v>
      </c>
      <c r="O147" s="5">
        <v>0</v>
      </c>
      <c r="P147" s="5">
        <f t="shared" si="7"/>
        <v>14.41</v>
      </c>
      <c r="Q147" s="5"/>
      <c r="R147" s="5"/>
      <c r="S147" s="5" t="s">
        <v>194</v>
      </c>
      <c r="T147" s="5">
        <v>29</v>
      </c>
      <c r="U147" s="5"/>
      <c r="V147" s="5">
        <v>0</v>
      </c>
    </row>
    <row r="148" spans="1:22" ht="10.7" customHeight="1" x14ac:dyDescent="0.25">
      <c r="A148" s="4" t="s">
        <v>692</v>
      </c>
      <c r="B148" s="4" t="s">
        <v>81</v>
      </c>
      <c r="C148" s="5">
        <v>4</v>
      </c>
      <c r="D148" s="5">
        <v>3</v>
      </c>
      <c r="E148" s="5">
        <v>16</v>
      </c>
      <c r="F148" s="5">
        <v>0</v>
      </c>
      <c r="G148" s="5">
        <v>0</v>
      </c>
      <c r="H148" s="5">
        <v>0</v>
      </c>
      <c r="I148" s="5">
        <v>12</v>
      </c>
      <c r="J148" s="5">
        <f t="shared" si="9"/>
        <v>5.33</v>
      </c>
      <c r="K148" s="5"/>
      <c r="L148" s="5">
        <v>3</v>
      </c>
      <c r="M148" s="5">
        <v>41</v>
      </c>
      <c r="N148" s="5">
        <v>0</v>
      </c>
      <c r="O148" s="5">
        <v>0</v>
      </c>
      <c r="P148" s="5">
        <f t="shared" si="7"/>
        <v>13.67</v>
      </c>
      <c r="Q148" s="5"/>
      <c r="R148" s="5"/>
      <c r="S148" s="5" t="s">
        <v>195</v>
      </c>
      <c r="T148" s="5">
        <v>0</v>
      </c>
      <c r="U148" s="5"/>
      <c r="V148" s="5">
        <v>0</v>
      </c>
    </row>
    <row r="149" spans="1:22" ht="10.7" customHeight="1" x14ac:dyDescent="0.25">
      <c r="A149" s="4" t="s">
        <v>693</v>
      </c>
      <c r="B149" s="4" t="s">
        <v>45</v>
      </c>
      <c r="C149" s="5">
        <v>2</v>
      </c>
      <c r="D149" s="5">
        <v>1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f t="shared" si="9"/>
        <v>0</v>
      </c>
      <c r="K149" s="5"/>
      <c r="L149" s="5">
        <v>1</v>
      </c>
      <c r="M149" s="5">
        <v>64</v>
      </c>
      <c r="N149" s="5">
        <v>0</v>
      </c>
      <c r="O149" s="5">
        <v>0</v>
      </c>
      <c r="P149" s="5">
        <f t="shared" si="7"/>
        <v>64</v>
      </c>
      <c r="Q149" s="5"/>
      <c r="R149" s="5"/>
      <c r="S149" s="5" t="s">
        <v>196</v>
      </c>
      <c r="T149" s="5">
        <v>1</v>
      </c>
      <c r="U149" s="5"/>
      <c r="V149" s="5">
        <v>0</v>
      </c>
    </row>
    <row r="150" spans="1:22" ht="10.7" customHeight="1" x14ac:dyDescent="0.25">
      <c r="A150" s="4" t="s">
        <v>694</v>
      </c>
      <c r="B150" s="4" t="s">
        <v>197</v>
      </c>
      <c r="C150" s="5">
        <v>47</v>
      </c>
      <c r="D150" s="5">
        <v>51</v>
      </c>
      <c r="E150" s="5">
        <v>1309</v>
      </c>
      <c r="F150" s="5">
        <v>5</v>
      </c>
      <c r="G150" s="5">
        <v>8</v>
      </c>
      <c r="H150" s="5">
        <v>1</v>
      </c>
      <c r="I150" s="5">
        <v>135</v>
      </c>
      <c r="J150" s="5">
        <f t="shared" si="9"/>
        <v>28.46</v>
      </c>
      <c r="K150" s="5"/>
      <c r="L150" s="5">
        <v>101</v>
      </c>
      <c r="M150" s="5">
        <v>1743</v>
      </c>
      <c r="N150" s="5">
        <v>4</v>
      </c>
      <c r="O150" s="5">
        <v>0</v>
      </c>
      <c r="P150" s="5">
        <f t="shared" si="7"/>
        <v>17.260000000000002</v>
      </c>
      <c r="Q150" s="5"/>
      <c r="R150" s="5"/>
      <c r="S150" s="5" t="s">
        <v>198</v>
      </c>
      <c r="T150" s="5">
        <v>22</v>
      </c>
      <c r="U150" s="5"/>
      <c r="V150" s="5">
        <v>0</v>
      </c>
    </row>
    <row r="151" spans="1:22" ht="10.7" customHeight="1" x14ac:dyDescent="0.25">
      <c r="A151" s="4" t="s">
        <v>695</v>
      </c>
      <c r="B151" s="4" t="s">
        <v>199</v>
      </c>
      <c r="C151" s="5">
        <v>2</v>
      </c>
      <c r="D151" s="5">
        <v>1</v>
      </c>
      <c r="E151" s="5">
        <v>15</v>
      </c>
      <c r="F151" s="5">
        <v>0</v>
      </c>
      <c r="G151" s="5">
        <v>0</v>
      </c>
      <c r="H151" s="5">
        <v>0</v>
      </c>
      <c r="I151" s="5">
        <v>15</v>
      </c>
      <c r="J151" s="5">
        <f t="shared" si="9"/>
        <v>15</v>
      </c>
      <c r="K151" s="5"/>
      <c r="L151" s="5">
        <v>4</v>
      </c>
      <c r="M151" s="5">
        <v>94</v>
      </c>
      <c r="N151" s="5">
        <v>0</v>
      </c>
      <c r="O151" s="5">
        <v>0</v>
      </c>
      <c r="P151" s="5">
        <f t="shared" si="7"/>
        <v>23.5</v>
      </c>
      <c r="Q151" s="5"/>
      <c r="R151" s="5"/>
      <c r="S151" s="5" t="s">
        <v>180</v>
      </c>
      <c r="T151" s="5">
        <v>0</v>
      </c>
      <c r="U151" s="5"/>
      <c r="V151" s="5">
        <v>0</v>
      </c>
    </row>
    <row r="152" spans="1:22" ht="10.7" customHeight="1" x14ac:dyDescent="0.25">
      <c r="A152" s="4" t="s">
        <v>696</v>
      </c>
      <c r="B152" s="4" t="s">
        <v>126</v>
      </c>
      <c r="C152" s="5">
        <v>21</v>
      </c>
      <c r="D152" s="5">
        <v>25</v>
      </c>
      <c r="E152" s="5">
        <v>443</v>
      </c>
      <c r="F152" s="5">
        <v>2</v>
      </c>
      <c r="G152" s="5">
        <v>3</v>
      </c>
      <c r="H152" s="5">
        <v>0</v>
      </c>
      <c r="I152" s="5">
        <v>62</v>
      </c>
      <c r="J152" s="5">
        <f t="shared" si="9"/>
        <v>19.260000000000002</v>
      </c>
      <c r="K152" s="5"/>
      <c r="L152" s="5">
        <v>10</v>
      </c>
      <c r="M152" s="5">
        <v>116</v>
      </c>
      <c r="N152" s="5">
        <v>0</v>
      </c>
      <c r="O152" s="5">
        <v>0</v>
      </c>
      <c r="P152" s="5">
        <f t="shared" si="7"/>
        <v>11.6</v>
      </c>
      <c r="Q152" s="5"/>
      <c r="R152" s="5"/>
      <c r="S152" s="5" t="s">
        <v>200</v>
      </c>
      <c r="T152" s="5">
        <v>4</v>
      </c>
      <c r="U152" s="5"/>
      <c r="V152" s="5">
        <v>0</v>
      </c>
    </row>
    <row r="153" spans="1:22" ht="10.7" customHeight="1" x14ac:dyDescent="0.25">
      <c r="A153" s="4" t="s">
        <v>697</v>
      </c>
      <c r="B153" s="4" t="s">
        <v>201</v>
      </c>
      <c r="C153" s="5">
        <v>4</v>
      </c>
      <c r="D153" s="5">
        <v>2</v>
      </c>
      <c r="E153" s="5">
        <v>1</v>
      </c>
      <c r="F153" s="5">
        <v>2</v>
      </c>
      <c r="G153" s="5">
        <v>0</v>
      </c>
      <c r="H153" s="5">
        <v>0</v>
      </c>
      <c r="I153" s="5">
        <v>1.1000000000000001</v>
      </c>
      <c r="J153" s="5">
        <f>+E153</f>
        <v>1</v>
      </c>
      <c r="K153" s="5"/>
      <c r="L153" s="5">
        <v>2</v>
      </c>
      <c r="M153" s="5">
        <v>46</v>
      </c>
      <c r="N153" s="5">
        <v>0</v>
      </c>
      <c r="O153" s="5">
        <v>0</v>
      </c>
      <c r="P153" s="5">
        <f t="shared" si="7"/>
        <v>23</v>
      </c>
      <c r="Q153" s="5"/>
      <c r="R153" s="5"/>
      <c r="S153" s="5" t="s">
        <v>188</v>
      </c>
      <c r="T153" s="5">
        <v>0</v>
      </c>
      <c r="U153" s="5"/>
      <c r="V153" s="5">
        <v>0</v>
      </c>
    </row>
    <row r="154" spans="1:22" ht="10.7" customHeight="1" x14ac:dyDescent="0.25">
      <c r="A154" s="4" t="s">
        <v>698</v>
      </c>
      <c r="B154" s="4" t="s">
        <v>202</v>
      </c>
      <c r="C154" s="5">
        <v>7</v>
      </c>
      <c r="D154" s="5">
        <v>7</v>
      </c>
      <c r="E154" s="5">
        <v>123</v>
      </c>
      <c r="F154" s="5">
        <v>0</v>
      </c>
      <c r="G154" s="5">
        <v>0</v>
      </c>
      <c r="H154" s="5">
        <v>0</v>
      </c>
      <c r="I154" s="5">
        <v>45</v>
      </c>
      <c r="J154" s="5">
        <f t="shared" ref="J154:J166" si="10">ROUND(E154/(D154-F154),2)</f>
        <v>17.57</v>
      </c>
      <c r="K154" s="5"/>
      <c r="L154" s="5">
        <v>0</v>
      </c>
      <c r="M154" s="5">
        <v>0</v>
      </c>
      <c r="N154" s="5"/>
      <c r="O154" s="5"/>
      <c r="P154" s="5"/>
      <c r="Q154" s="5"/>
      <c r="R154" s="5"/>
      <c r="S154" s="5"/>
      <c r="T154" s="5">
        <v>4</v>
      </c>
      <c r="U154" s="5"/>
      <c r="V154" s="5">
        <v>0</v>
      </c>
    </row>
    <row r="155" spans="1:22" ht="10.7" customHeight="1" x14ac:dyDescent="0.25">
      <c r="A155" s="4" t="s">
        <v>699</v>
      </c>
      <c r="B155" s="4" t="s">
        <v>163</v>
      </c>
      <c r="C155" s="5">
        <v>14</v>
      </c>
      <c r="D155" s="5">
        <v>17</v>
      </c>
      <c r="E155" s="5">
        <v>108</v>
      </c>
      <c r="F155" s="5">
        <v>0</v>
      </c>
      <c r="G155" s="5">
        <v>0</v>
      </c>
      <c r="H155" s="5">
        <v>0</v>
      </c>
      <c r="I155" s="5">
        <v>34</v>
      </c>
      <c r="J155" s="5">
        <f t="shared" si="10"/>
        <v>6.35</v>
      </c>
      <c r="K155" s="5"/>
      <c r="L155" s="5">
        <v>0</v>
      </c>
      <c r="M155" s="5">
        <v>1</v>
      </c>
      <c r="N155" s="5">
        <v>0</v>
      </c>
      <c r="O155" s="5">
        <v>0</v>
      </c>
      <c r="P155" s="5"/>
      <c r="Q155" s="5"/>
      <c r="R155" s="5"/>
      <c r="S155" s="5"/>
      <c r="T155" s="5">
        <v>7</v>
      </c>
      <c r="U155" s="5"/>
      <c r="V155" s="5">
        <v>0</v>
      </c>
    </row>
    <row r="156" spans="1:22" ht="10.7" customHeight="1" x14ac:dyDescent="0.25">
      <c r="A156" s="4" t="s">
        <v>700</v>
      </c>
      <c r="B156" s="4" t="s">
        <v>203</v>
      </c>
      <c r="C156" s="5">
        <v>7</v>
      </c>
      <c r="D156" s="5">
        <v>4</v>
      </c>
      <c r="E156" s="5">
        <v>2</v>
      </c>
      <c r="F156" s="5">
        <v>1</v>
      </c>
      <c r="G156" s="5">
        <v>0</v>
      </c>
      <c r="H156" s="5">
        <v>0</v>
      </c>
      <c r="I156" s="5">
        <v>2</v>
      </c>
      <c r="J156" s="5">
        <f t="shared" si="10"/>
        <v>0.67</v>
      </c>
      <c r="K156" s="5"/>
      <c r="L156" s="5">
        <v>9</v>
      </c>
      <c r="M156" s="5">
        <v>231</v>
      </c>
      <c r="N156" s="5">
        <v>0</v>
      </c>
      <c r="O156" s="5">
        <v>0</v>
      </c>
      <c r="P156" s="5">
        <f t="shared" si="7"/>
        <v>25.67</v>
      </c>
      <c r="Q156" s="5"/>
      <c r="R156" s="5"/>
      <c r="S156" s="5" t="s">
        <v>204</v>
      </c>
      <c r="T156" s="5">
        <v>4</v>
      </c>
      <c r="U156" s="5"/>
      <c r="V156" s="5">
        <v>0</v>
      </c>
    </row>
    <row r="157" spans="1:22" ht="10.7" customHeight="1" x14ac:dyDescent="0.25">
      <c r="A157" s="4" t="s">
        <v>701</v>
      </c>
      <c r="B157" s="4" t="s">
        <v>148</v>
      </c>
      <c r="C157" s="5">
        <v>2</v>
      </c>
      <c r="D157" s="5">
        <v>2</v>
      </c>
      <c r="E157" s="5">
        <v>14</v>
      </c>
      <c r="F157" s="5">
        <v>0</v>
      </c>
      <c r="G157" s="5">
        <v>0</v>
      </c>
      <c r="H157" s="5">
        <v>0</v>
      </c>
      <c r="I157" s="5">
        <v>12</v>
      </c>
      <c r="J157" s="5">
        <f t="shared" si="10"/>
        <v>7</v>
      </c>
      <c r="K157" s="5"/>
      <c r="L157" s="5">
        <v>2</v>
      </c>
      <c r="M157" s="5">
        <v>64</v>
      </c>
      <c r="N157" s="5">
        <v>0</v>
      </c>
      <c r="O157" s="5">
        <v>0</v>
      </c>
      <c r="P157" s="5">
        <f t="shared" si="7"/>
        <v>32</v>
      </c>
      <c r="Q157" s="5"/>
      <c r="R157" s="5"/>
      <c r="S157" s="5" t="s">
        <v>141</v>
      </c>
      <c r="T157" s="5">
        <v>1</v>
      </c>
      <c r="U157" s="5"/>
      <c r="V157" s="5">
        <v>0</v>
      </c>
    </row>
    <row r="158" spans="1:22" ht="10.7" customHeight="1" x14ac:dyDescent="0.25">
      <c r="A158" s="4" t="s">
        <v>702</v>
      </c>
      <c r="B158" s="4" t="s">
        <v>205</v>
      </c>
      <c r="C158" s="5">
        <v>5</v>
      </c>
      <c r="D158" s="5">
        <v>5</v>
      </c>
      <c r="E158" s="5">
        <v>31</v>
      </c>
      <c r="F158" s="5">
        <v>2</v>
      </c>
      <c r="G158" s="5">
        <v>0</v>
      </c>
      <c r="H158" s="5">
        <v>0</v>
      </c>
      <c r="I158" s="5">
        <v>15</v>
      </c>
      <c r="J158" s="5">
        <f t="shared" si="10"/>
        <v>10.33</v>
      </c>
      <c r="K158" s="5"/>
      <c r="L158" s="5">
        <v>5</v>
      </c>
      <c r="M158" s="5">
        <v>262</v>
      </c>
      <c r="N158" s="5">
        <v>0</v>
      </c>
      <c r="O158" s="5">
        <v>0</v>
      </c>
      <c r="P158" s="5">
        <f t="shared" si="7"/>
        <v>52.4</v>
      </c>
      <c r="Q158" s="5"/>
      <c r="R158" s="5"/>
      <c r="S158" s="5" t="s">
        <v>206</v>
      </c>
      <c r="T158" s="5">
        <v>2</v>
      </c>
      <c r="U158" s="5"/>
      <c r="V158" s="5">
        <v>0</v>
      </c>
    </row>
    <row r="159" spans="1:22" ht="10.7" customHeight="1" x14ac:dyDescent="0.25">
      <c r="A159" s="4" t="s">
        <v>703</v>
      </c>
      <c r="B159" s="4" t="s">
        <v>207</v>
      </c>
      <c r="C159" s="5">
        <v>35</v>
      </c>
      <c r="D159" s="5">
        <v>45</v>
      </c>
      <c r="E159" s="5">
        <v>477</v>
      </c>
      <c r="F159" s="5">
        <v>6</v>
      </c>
      <c r="G159" s="5">
        <v>1</v>
      </c>
      <c r="H159" s="5">
        <v>0</v>
      </c>
      <c r="I159" s="5">
        <v>50</v>
      </c>
      <c r="J159" s="5">
        <f t="shared" si="10"/>
        <v>12.23</v>
      </c>
      <c r="K159" s="5"/>
      <c r="L159" s="5">
        <v>75</v>
      </c>
      <c r="M159" s="5">
        <v>1208</v>
      </c>
      <c r="N159" s="5">
        <v>4</v>
      </c>
      <c r="O159" s="5">
        <v>0</v>
      </c>
      <c r="P159" s="5">
        <f t="shared" si="7"/>
        <v>16.11</v>
      </c>
      <c r="Q159" s="5"/>
      <c r="R159" s="5"/>
      <c r="S159" s="5" t="s">
        <v>208</v>
      </c>
      <c r="T159" s="5">
        <v>17</v>
      </c>
      <c r="U159" s="5"/>
      <c r="V159" s="5">
        <v>0</v>
      </c>
    </row>
    <row r="160" spans="1:22" ht="10.7" customHeight="1" x14ac:dyDescent="0.25">
      <c r="A160" s="4" t="s">
        <v>704</v>
      </c>
      <c r="B160" s="4" t="s">
        <v>209</v>
      </c>
      <c r="C160" s="5">
        <v>6</v>
      </c>
      <c r="D160" s="5">
        <v>5</v>
      </c>
      <c r="E160" s="5">
        <v>34</v>
      </c>
      <c r="F160" s="5">
        <v>2</v>
      </c>
      <c r="G160" s="5">
        <v>0</v>
      </c>
      <c r="H160" s="5">
        <v>0</v>
      </c>
      <c r="I160" s="5">
        <v>18.100000000000001</v>
      </c>
      <c r="J160" s="5">
        <f t="shared" si="10"/>
        <v>11.33</v>
      </c>
      <c r="K160" s="5"/>
      <c r="L160" s="5">
        <v>0</v>
      </c>
      <c r="M160" s="5">
        <v>43</v>
      </c>
      <c r="N160" s="5">
        <v>0</v>
      </c>
      <c r="O160" s="5">
        <v>0</v>
      </c>
      <c r="P160" s="5"/>
      <c r="Q160" s="5"/>
      <c r="R160" s="5"/>
      <c r="S160" s="5"/>
      <c r="T160" s="5">
        <v>1</v>
      </c>
      <c r="U160" s="5"/>
      <c r="V160" s="5">
        <v>0</v>
      </c>
    </row>
    <row r="161" spans="1:22" ht="10.7" customHeight="1" x14ac:dyDescent="0.25">
      <c r="A161" s="4" t="s">
        <v>705</v>
      </c>
      <c r="B161" s="4" t="s">
        <v>210</v>
      </c>
      <c r="C161" s="5">
        <v>3</v>
      </c>
      <c r="D161" s="5">
        <v>3</v>
      </c>
      <c r="E161" s="5">
        <v>14</v>
      </c>
      <c r="F161" s="5">
        <v>1</v>
      </c>
      <c r="G161" s="5">
        <v>0</v>
      </c>
      <c r="H161" s="5">
        <v>0</v>
      </c>
      <c r="I161" s="5">
        <v>10.1</v>
      </c>
      <c r="J161" s="5">
        <f t="shared" si="10"/>
        <v>7</v>
      </c>
      <c r="K161" s="5"/>
      <c r="L161" s="5">
        <v>0</v>
      </c>
      <c r="M161" s="5">
        <v>0</v>
      </c>
      <c r="N161" s="5"/>
      <c r="O161" s="5"/>
      <c r="P161" s="5"/>
      <c r="Q161" s="5"/>
      <c r="R161" s="5"/>
      <c r="S161" s="5"/>
      <c r="T161" s="5">
        <v>2</v>
      </c>
      <c r="U161" s="5"/>
      <c r="V161" s="5">
        <v>0</v>
      </c>
    </row>
    <row r="162" spans="1:22" ht="10.7" customHeight="1" x14ac:dyDescent="0.25">
      <c r="A162" s="4" t="s">
        <v>706</v>
      </c>
      <c r="B162" s="4" t="s">
        <v>211</v>
      </c>
      <c r="C162" s="5">
        <v>24</v>
      </c>
      <c r="D162" s="5">
        <v>27</v>
      </c>
      <c r="E162" s="5">
        <v>382</v>
      </c>
      <c r="F162" s="5">
        <v>2</v>
      </c>
      <c r="G162" s="5">
        <v>0</v>
      </c>
      <c r="H162" s="5">
        <v>0</v>
      </c>
      <c r="I162" s="5">
        <v>42</v>
      </c>
      <c r="J162" s="5">
        <f t="shared" si="10"/>
        <v>15.28</v>
      </c>
      <c r="K162" s="5"/>
      <c r="L162" s="5">
        <v>26</v>
      </c>
      <c r="M162" s="5">
        <v>662</v>
      </c>
      <c r="N162" s="5">
        <v>0</v>
      </c>
      <c r="O162" s="5">
        <v>0</v>
      </c>
      <c r="P162" s="5">
        <f t="shared" si="7"/>
        <v>25.46</v>
      </c>
      <c r="Q162" s="5"/>
      <c r="R162" s="5"/>
      <c r="S162" s="5" t="s">
        <v>212</v>
      </c>
      <c r="T162" s="5">
        <v>14</v>
      </c>
      <c r="U162" s="5"/>
      <c r="V162" s="5">
        <v>0</v>
      </c>
    </row>
    <row r="163" spans="1:22" ht="10.7" customHeight="1" x14ac:dyDescent="0.25">
      <c r="A163" s="4" t="s">
        <v>707</v>
      </c>
      <c r="B163" s="4" t="s">
        <v>213</v>
      </c>
      <c r="C163" s="5">
        <v>61</v>
      </c>
      <c r="D163" s="5">
        <v>68</v>
      </c>
      <c r="E163" s="5">
        <v>979</v>
      </c>
      <c r="F163" s="5">
        <v>11</v>
      </c>
      <c r="G163" s="5">
        <v>2</v>
      </c>
      <c r="H163" s="5">
        <v>1</v>
      </c>
      <c r="I163" s="5">
        <v>107.1</v>
      </c>
      <c r="J163" s="5">
        <f t="shared" si="10"/>
        <v>17.18</v>
      </c>
      <c r="K163" s="5"/>
      <c r="L163" s="5">
        <v>40</v>
      </c>
      <c r="M163" s="5">
        <v>593</v>
      </c>
      <c r="N163" s="5">
        <v>0</v>
      </c>
      <c r="O163" s="5">
        <v>0</v>
      </c>
      <c r="P163" s="5">
        <f t="shared" si="7"/>
        <v>14.83</v>
      </c>
      <c r="Q163" s="5"/>
      <c r="R163" s="5"/>
      <c r="S163" s="5" t="s">
        <v>214</v>
      </c>
      <c r="T163" s="5">
        <v>17</v>
      </c>
      <c r="U163" s="5"/>
      <c r="V163" s="5">
        <v>0</v>
      </c>
    </row>
    <row r="164" spans="1:22" ht="10.7" customHeight="1" x14ac:dyDescent="0.25">
      <c r="A164" s="4" t="s">
        <v>708</v>
      </c>
      <c r="B164" s="4" t="s">
        <v>215</v>
      </c>
      <c r="C164" s="5">
        <v>24</v>
      </c>
      <c r="D164" s="5">
        <v>17</v>
      </c>
      <c r="E164" s="5">
        <v>88</v>
      </c>
      <c r="F164" s="5">
        <v>9</v>
      </c>
      <c r="G164" s="5">
        <v>0</v>
      </c>
      <c r="H164" s="5">
        <v>0</v>
      </c>
      <c r="I164" s="5">
        <v>26.1</v>
      </c>
      <c r="J164" s="5">
        <f t="shared" si="10"/>
        <v>11</v>
      </c>
      <c r="K164" s="5"/>
      <c r="L164" s="5">
        <v>42</v>
      </c>
      <c r="M164" s="5">
        <v>550</v>
      </c>
      <c r="N164" s="5">
        <v>1</v>
      </c>
      <c r="O164" s="5">
        <v>0</v>
      </c>
      <c r="P164" s="5">
        <f t="shared" si="7"/>
        <v>13.1</v>
      </c>
      <c r="Q164" s="5"/>
      <c r="R164" s="5"/>
      <c r="S164" s="5" t="s">
        <v>216</v>
      </c>
      <c r="T164" s="5">
        <v>10</v>
      </c>
      <c r="U164" s="5"/>
      <c r="V164" s="5">
        <v>0</v>
      </c>
    </row>
    <row r="165" spans="1:22" ht="10.7" customHeight="1" x14ac:dyDescent="0.25">
      <c r="A165" s="4" t="s">
        <v>709</v>
      </c>
      <c r="B165" s="6" t="s">
        <v>450</v>
      </c>
      <c r="C165" s="5">
        <v>183</v>
      </c>
      <c r="D165" s="5">
        <v>149</v>
      </c>
      <c r="E165" s="5">
        <v>1235</v>
      </c>
      <c r="F165" s="5">
        <v>40</v>
      </c>
      <c r="G165" s="5">
        <v>2</v>
      </c>
      <c r="H165" s="5">
        <v>0</v>
      </c>
      <c r="I165" s="5">
        <v>89</v>
      </c>
      <c r="J165" s="5">
        <f t="shared" si="10"/>
        <v>11.33</v>
      </c>
      <c r="K165" s="5"/>
      <c r="L165" s="5">
        <v>406</v>
      </c>
      <c r="M165" s="5">
        <v>6789</v>
      </c>
      <c r="N165" s="5">
        <v>16</v>
      </c>
      <c r="O165" s="5">
        <v>0</v>
      </c>
      <c r="P165" s="5">
        <f t="shared" si="7"/>
        <v>16.72</v>
      </c>
      <c r="Q165" s="5"/>
      <c r="R165" s="5"/>
      <c r="S165" s="5" t="s">
        <v>217</v>
      </c>
      <c r="T165" s="5">
        <v>68</v>
      </c>
      <c r="U165" s="5"/>
      <c r="V165" s="5">
        <v>0</v>
      </c>
    </row>
    <row r="166" spans="1:22" ht="10.7" customHeight="1" x14ac:dyDescent="0.25">
      <c r="A166" s="4" t="s">
        <v>710</v>
      </c>
      <c r="B166" s="4" t="s">
        <v>218</v>
      </c>
      <c r="C166" s="5">
        <v>1</v>
      </c>
      <c r="D166" s="5">
        <v>2</v>
      </c>
      <c r="E166" s="5">
        <v>24</v>
      </c>
      <c r="F166" s="5">
        <v>0</v>
      </c>
      <c r="G166" s="5">
        <v>0</v>
      </c>
      <c r="H166" s="5">
        <v>0</v>
      </c>
      <c r="I166" s="5">
        <v>14</v>
      </c>
      <c r="J166" s="5">
        <f t="shared" si="10"/>
        <v>12</v>
      </c>
      <c r="K166" s="5"/>
      <c r="L166" s="5">
        <v>0</v>
      </c>
      <c r="M166" s="5">
        <v>0</v>
      </c>
      <c r="N166" s="5"/>
      <c r="O166" s="5"/>
      <c r="P166" s="5"/>
      <c r="Q166" s="5"/>
      <c r="R166" s="5"/>
      <c r="S166" s="5"/>
      <c r="T166" s="5">
        <v>1</v>
      </c>
      <c r="U166" s="5"/>
      <c r="V166" s="5">
        <v>0</v>
      </c>
    </row>
    <row r="167" spans="1:22" ht="10.7" customHeight="1" x14ac:dyDescent="0.25">
      <c r="A167" s="4" t="s">
        <v>711</v>
      </c>
      <c r="B167" s="4" t="s">
        <v>117</v>
      </c>
      <c r="C167" s="5">
        <v>1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/>
      <c r="J167" s="5">
        <f>+E167</f>
        <v>0</v>
      </c>
      <c r="K167" s="5"/>
      <c r="L167" s="5">
        <v>1</v>
      </c>
      <c r="M167" s="5">
        <v>27</v>
      </c>
      <c r="N167" s="5">
        <v>0</v>
      </c>
      <c r="O167" s="5">
        <v>0</v>
      </c>
      <c r="P167" s="5">
        <f t="shared" si="7"/>
        <v>27</v>
      </c>
      <c r="Q167" s="5"/>
      <c r="R167" s="5"/>
      <c r="S167" s="5" t="s">
        <v>219</v>
      </c>
      <c r="T167" s="5">
        <v>2</v>
      </c>
      <c r="U167" s="5"/>
      <c r="V167" s="5">
        <v>0</v>
      </c>
    </row>
    <row r="168" spans="1:22" ht="10.7" customHeight="1" x14ac:dyDescent="0.25">
      <c r="A168" s="4" t="s">
        <v>712</v>
      </c>
      <c r="B168" s="4" t="s">
        <v>220</v>
      </c>
      <c r="C168" s="5">
        <v>8</v>
      </c>
      <c r="D168" s="5">
        <v>7</v>
      </c>
      <c r="E168" s="5">
        <v>94</v>
      </c>
      <c r="F168" s="5">
        <v>1</v>
      </c>
      <c r="G168" s="5">
        <v>0</v>
      </c>
      <c r="H168" s="5">
        <v>0</v>
      </c>
      <c r="I168" s="5">
        <v>28</v>
      </c>
      <c r="J168" s="5">
        <f t="shared" ref="J168:J176" si="11">ROUND(E168/(D168-F168),2)</f>
        <v>15.67</v>
      </c>
      <c r="K168" s="5"/>
      <c r="L168" s="5">
        <v>7</v>
      </c>
      <c r="M168" s="5">
        <v>167</v>
      </c>
      <c r="N168" s="5">
        <v>0</v>
      </c>
      <c r="O168" s="5">
        <v>0</v>
      </c>
      <c r="P168" s="5">
        <f t="shared" si="7"/>
        <v>23.86</v>
      </c>
      <c r="Q168" s="5"/>
      <c r="R168" s="5"/>
      <c r="S168" s="5" t="s">
        <v>221</v>
      </c>
      <c r="T168" s="5">
        <v>2</v>
      </c>
      <c r="U168" s="5"/>
      <c r="V168" s="5">
        <v>0</v>
      </c>
    </row>
    <row r="169" spans="1:22" ht="10.7" customHeight="1" x14ac:dyDescent="0.25">
      <c r="A169" s="4" t="s">
        <v>481</v>
      </c>
      <c r="B169" s="4" t="s">
        <v>127</v>
      </c>
      <c r="C169" s="5">
        <v>2</v>
      </c>
      <c r="D169" s="5">
        <v>2</v>
      </c>
      <c r="E169" s="5">
        <v>8</v>
      </c>
      <c r="F169" s="5">
        <v>0</v>
      </c>
      <c r="G169" s="5">
        <v>0</v>
      </c>
      <c r="H169" s="5">
        <v>0</v>
      </c>
      <c r="I169" s="5">
        <v>4</v>
      </c>
      <c r="J169" s="5">
        <f t="shared" si="11"/>
        <v>4</v>
      </c>
      <c r="K169" s="5"/>
      <c r="L169" s="5">
        <v>0</v>
      </c>
      <c r="M169" s="5">
        <v>0</v>
      </c>
      <c r="N169" s="5"/>
      <c r="O169" s="5"/>
      <c r="P169" s="5"/>
      <c r="Q169" s="5"/>
      <c r="R169" s="5"/>
      <c r="S169" s="5"/>
      <c r="T169" s="5">
        <v>0</v>
      </c>
      <c r="U169" s="5"/>
      <c r="V169" s="5">
        <v>0</v>
      </c>
    </row>
    <row r="170" spans="1:22" ht="10.7" customHeight="1" x14ac:dyDescent="0.25">
      <c r="A170" s="4" t="s">
        <v>713</v>
      </c>
      <c r="B170" s="4" t="s">
        <v>117</v>
      </c>
      <c r="C170" s="5">
        <v>1</v>
      </c>
      <c r="D170" s="5">
        <v>1</v>
      </c>
      <c r="E170" s="5">
        <v>2</v>
      </c>
      <c r="F170" s="5">
        <v>0</v>
      </c>
      <c r="G170" s="5">
        <v>0</v>
      </c>
      <c r="H170" s="5">
        <v>0</v>
      </c>
      <c r="I170" s="5">
        <v>2</v>
      </c>
      <c r="J170" s="5">
        <f t="shared" si="11"/>
        <v>2</v>
      </c>
      <c r="K170" s="5"/>
      <c r="L170" s="5">
        <v>0</v>
      </c>
      <c r="M170" s="5">
        <v>29</v>
      </c>
      <c r="N170" s="5">
        <v>0</v>
      </c>
      <c r="O170" s="5">
        <v>0</v>
      </c>
      <c r="P170" s="5"/>
      <c r="Q170" s="5"/>
      <c r="R170" s="5"/>
      <c r="S170" s="5"/>
      <c r="T170" s="5">
        <v>0</v>
      </c>
      <c r="U170" s="5"/>
      <c r="V170" s="5">
        <v>0</v>
      </c>
    </row>
    <row r="171" spans="1:22" ht="10.7" customHeight="1" x14ac:dyDescent="0.25">
      <c r="A171" s="4" t="s">
        <v>714</v>
      </c>
      <c r="B171" s="4" t="s">
        <v>222</v>
      </c>
      <c r="C171" s="5">
        <v>6</v>
      </c>
      <c r="D171" s="5">
        <v>6</v>
      </c>
      <c r="E171" s="5">
        <v>96</v>
      </c>
      <c r="F171" s="5">
        <v>1</v>
      </c>
      <c r="G171" s="5">
        <v>0</v>
      </c>
      <c r="H171" s="5">
        <v>0</v>
      </c>
      <c r="I171" s="5">
        <v>39.1</v>
      </c>
      <c r="J171" s="5">
        <f t="shared" si="11"/>
        <v>19.2</v>
      </c>
      <c r="K171" s="5"/>
      <c r="L171" s="5">
        <v>0</v>
      </c>
      <c r="M171" s="5">
        <v>0</v>
      </c>
      <c r="N171" s="5"/>
      <c r="O171" s="5"/>
      <c r="P171" s="5"/>
      <c r="Q171" s="5"/>
      <c r="R171" s="5"/>
      <c r="S171" s="5"/>
      <c r="T171" s="5">
        <v>1</v>
      </c>
      <c r="U171" s="5"/>
      <c r="V171" s="5">
        <v>1</v>
      </c>
    </row>
    <row r="172" spans="1:22" ht="10.7" customHeight="1" x14ac:dyDescent="0.25">
      <c r="A172" s="4" t="s">
        <v>715</v>
      </c>
      <c r="B172" s="4" t="s">
        <v>223</v>
      </c>
      <c r="C172" s="5">
        <v>29</v>
      </c>
      <c r="D172" s="5">
        <v>29</v>
      </c>
      <c r="E172" s="5">
        <v>316</v>
      </c>
      <c r="F172" s="5">
        <v>7</v>
      </c>
      <c r="G172" s="5">
        <v>1</v>
      </c>
      <c r="H172" s="5">
        <v>0</v>
      </c>
      <c r="I172" s="5">
        <v>53</v>
      </c>
      <c r="J172" s="5">
        <f t="shared" si="11"/>
        <v>14.36</v>
      </c>
      <c r="K172" s="5"/>
      <c r="L172" s="5">
        <v>2</v>
      </c>
      <c r="M172" s="5">
        <v>36</v>
      </c>
      <c r="N172" s="5">
        <v>0</v>
      </c>
      <c r="O172" s="5">
        <v>0</v>
      </c>
      <c r="P172" s="5">
        <f t="shared" si="7"/>
        <v>18</v>
      </c>
      <c r="Q172" s="5"/>
      <c r="R172" s="5"/>
      <c r="S172" s="5" t="s">
        <v>224</v>
      </c>
      <c r="T172" s="5">
        <v>8</v>
      </c>
      <c r="U172" s="5"/>
      <c r="V172" s="5">
        <v>1</v>
      </c>
    </row>
    <row r="173" spans="1:22" ht="10.7" customHeight="1" x14ac:dyDescent="0.25">
      <c r="A173" s="4" t="s">
        <v>716</v>
      </c>
      <c r="B173" s="4" t="s">
        <v>225</v>
      </c>
      <c r="C173" s="5">
        <v>66</v>
      </c>
      <c r="D173" s="5">
        <v>67</v>
      </c>
      <c r="E173" s="5">
        <v>1464</v>
      </c>
      <c r="F173" s="5">
        <v>7</v>
      </c>
      <c r="G173" s="5">
        <v>6</v>
      </c>
      <c r="H173" s="5">
        <v>3</v>
      </c>
      <c r="I173" s="5">
        <v>109.1</v>
      </c>
      <c r="J173" s="5">
        <f t="shared" si="11"/>
        <v>24.4</v>
      </c>
      <c r="K173" s="5"/>
      <c r="L173" s="5">
        <v>3</v>
      </c>
      <c r="M173" s="5">
        <v>248</v>
      </c>
      <c r="N173" s="5">
        <v>0</v>
      </c>
      <c r="O173" s="5">
        <v>0</v>
      </c>
      <c r="P173" s="5">
        <f t="shared" si="7"/>
        <v>82.67</v>
      </c>
      <c r="Q173" s="5"/>
      <c r="R173" s="5"/>
      <c r="S173" s="5" t="s">
        <v>80</v>
      </c>
      <c r="T173" s="5">
        <v>24</v>
      </c>
      <c r="U173" s="5"/>
      <c r="V173" s="5">
        <v>0</v>
      </c>
    </row>
    <row r="174" spans="1:22" ht="10.7" customHeight="1" x14ac:dyDescent="0.25">
      <c r="A174" s="4" t="s">
        <v>717</v>
      </c>
      <c r="B174" s="4" t="s">
        <v>226</v>
      </c>
      <c r="C174" s="5">
        <v>8</v>
      </c>
      <c r="D174" s="5">
        <v>6</v>
      </c>
      <c r="E174" s="5">
        <v>62</v>
      </c>
      <c r="F174" s="5">
        <v>1</v>
      </c>
      <c r="G174" s="5">
        <v>0</v>
      </c>
      <c r="H174" s="5">
        <v>0</v>
      </c>
      <c r="I174" s="5">
        <v>30</v>
      </c>
      <c r="J174" s="5">
        <f t="shared" si="11"/>
        <v>12.4</v>
      </c>
      <c r="K174" s="5"/>
      <c r="L174" s="5">
        <v>6</v>
      </c>
      <c r="M174" s="5">
        <v>243</v>
      </c>
      <c r="N174" s="5">
        <v>0</v>
      </c>
      <c r="O174" s="5">
        <v>0</v>
      </c>
      <c r="P174" s="5">
        <f t="shared" si="7"/>
        <v>40.5</v>
      </c>
      <c r="Q174" s="5"/>
      <c r="R174" s="5"/>
      <c r="S174" s="5" t="s">
        <v>227</v>
      </c>
      <c r="T174" s="5">
        <v>1</v>
      </c>
      <c r="U174" s="5"/>
      <c r="V174" s="5">
        <v>0</v>
      </c>
    </row>
    <row r="175" spans="1:22" ht="10.7" customHeight="1" x14ac:dyDescent="0.25">
      <c r="A175" s="4" t="s">
        <v>718</v>
      </c>
      <c r="B175" s="4" t="s">
        <v>228</v>
      </c>
      <c r="C175" s="5">
        <v>34</v>
      </c>
      <c r="D175" s="5">
        <v>38</v>
      </c>
      <c r="E175" s="5">
        <v>308</v>
      </c>
      <c r="F175" s="5">
        <v>4</v>
      </c>
      <c r="G175" s="5">
        <v>0</v>
      </c>
      <c r="H175" s="5">
        <v>0</v>
      </c>
      <c r="I175" s="5">
        <v>31</v>
      </c>
      <c r="J175" s="5">
        <f t="shared" si="11"/>
        <v>9.06</v>
      </c>
      <c r="K175" s="5"/>
      <c r="L175" s="5">
        <v>0</v>
      </c>
      <c r="M175" s="5">
        <v>8</v>
      </c>
      <c r="N175" s="5">
        <v>0</v>
      </c>
      <c r="O175" s="5">
        <v>0</v>
      </c>
      <c r="P175" s="5"/>
      <c r="Q175" s="5"/>
      <c r="R175" s="5"/>
      <c r="S175" s="5"/>
      <c r="T175" s="5">
        <v>10</v>
      </c>
      <c r="U175" s="5"/>
      <c r="V175" s="5">
        <v>0</v>
      </c>
    </row>
    <row r="176" spans="1:22" ht="10.7" customHeight="1" x14ac:dyDescent="0.25">
      <c r="A176" s="4" t="s">
        <v>483</v>
      </c>
      <c r="B176" s="4" t="s">
        <v>229</v>
      </c>
      <c r="C176" s="5">
        <v>62</v>
      </c>
      <c r="D176" s="5">
        <v>65</v>
      </c>
      <c r="E176" s="5">
        <v>2124</v>
      </c>
      <c r="F176" s="5">
        <v>5</v>
      </c>
      <c r="G176" s="5">
        <v>15</v>
      </c>
      <c r="H176" s="5">
        <v>3</v>
      </c>
      <c r="I176" s="5">
        <v>132</v>
      </c>
      <c r="J176" s="5">
        <f t="shared" si="11"/>
        <v>35.4</v>
      </c>
      <c r="K176" s="5"/>
      <c r="L176" s="5">
        <v>141</v>
      </c>
      <c r="M176" s="5">
        <v>2565</v>
      </c>
      <c r="N176" s="5">
        <v>10</v>
      </c>
      <c r="O176" s="5">
        <v>1</v>
      </c>
      <c r="P176" s="5">
        <f t="shared" si="7"/>
        <v>18.190000000000001</v>
      </c>
      <c r="Q176" s="5"/>
      <c r="R176" s="5"/>
      <c r="S176" s="5" t="s">
        <v>230</v>
      </c>
      <c r="T176" s="5">
        <v>19</v>
      </c>
      <c r="U176" s="5"/>
      <c r="V176" s="5">
        <v>0</v>
      </c>
    </row>
    <row r="177" spans="1:22" ht="10.7" customHeight="1" x14ac:dyDescent="0.25">
      <c r="A177" s="4" t="s">
        <v>484</v>
      </c>
      <c r="B177" s="4" t="s">
        <v>127</v>
      </c>
      <c r="C177" s="5">
        <v>1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/>
      <c r="J177" s="5">
        <f>+E177</f>
        <v>0</v>
      </c>
      <c r="K177" s="5"/>
      <c r="L177" s="5">
        <v>0</v>
      </c>
      <c r="M177" s="5">
        <v>40</v>
      </c>
      <c r="N177" s="5">
        <v>0</v>
      </c>
      <c r="O177" s="5">
        <v>0</v>
      </c>
      <c r="P177" s="5"/>
      <c r="Q177" s="5"/>
      <c r="R177" s="5"/>
      <c r="S177" s="5"/>
      <c r="T177" s="5">
        <v>0</v>
      </c>
      <c r="U177" s="5"/>
      <c r="V177" s="5">
        <v>0</v>
      </c>
    </row>
    <row r="178" spans="1:22" ht="13.7" customHeight="1" x14ac:dyDescent="0.25">
      <c r="A178" s="4" t="s">
        <v>719</v>
      </c>
      <c r="B178" s="4" t="s">
        <v>231</v>
      </c>
      <c r="C178" s="5">
        <v>52</v>
      </c>
      <c r="D178" s="5">
        <v>56</v>
      </c>
      <c r="E178" s="5">
        <v>669</v>
      </c>
      <c r="F178" s="5">
        <v>2</v>
      </c>
      <c r="G178" s="5">
        <v>1</v>
      </c>
      <c r="H178" s="5">
        <v>0</v>
      </c>
      <c r="I178" s="5">
        <v>93</v>
      </c>
      <c r="J178" s="5">
        <f t="shared" ref="J178:J189" si="12">ROUND(E178/(D178-F178),2)</f>
        <v>12.39</v>
      </c>
      <c r="K178" s="5"/>
      <c r="L178" s="5">
        <v>7</v>
      </c>
      <c r="M178" s="5">
        <v>118</v>
      </c>
      <c r="N178" s="5">
        <v>0</v>
      </c>
      <c r="O178" s="5">
        <v>0</v>
      </c>
      <c r="P178" s="5">
        <f t="shared" si="7"/>
        <v>16.86</v>
      </c>
      <c r="Q178" s="5"/>
      <c r="R178" s="5"/>
      <c r="S178" s="5" t="s">
        <v>232</v>
      </c>
      <c r="T178" s="5">
        <v>14</v>
      </c>
      <c r="U178" s="5"/>
      <c r="V178" s="5">
        <v>0</v>
      </c>
    </row>
    <row r="179" spans="1:22" ht="10.7" customHeight="1" x14ac:dyDescent="0.25">
      <c r="A179" s="4" t="s">
        <v>720</v>
      </c>
      <c r="B179" s="4" t="s">
        <v>233</v>
      </c>
      <c r="C179" s="5">
        <v>41</v>
      </c>
      <c r="D179" s="5">
        <v>47</v>
      </c>
      <c r="E179" s="5">
        <v>494</v>
      </c>
      <c r="F179" s="5">
        <v>7</v>
      </c>
      <c r="G179" s="5">
        <v>2</v>
      </c>
      <c r="H179" s="5">
        <v>0</v>
      </c>
      <c r="I179" s="5">
        <v>60</v>
      </c>
      <c r="J179" s="5">
        <f t="shared" si="12"/>
        <v>12.35</v>
      </c>
      <c r="K179" s="5"/>
      <c r="L179" s="5">
        <v>0</v>
      </c>
      <c r="M179" s="5">
        <v>19</v>
      </c>
      <c r="N179" s="5">
        <v>0</v>
      </c>
      <c r="O179" s="5">
        <v>0</v>
      </c>
      <c r="P179" s="5"/>
      <c r="Q179" s="5"/>
      <c r="R179" s="5"/>
      <c r="S179" s="5"/>
      <c r="T179" s="5">
        <v>7</v>
      </c>
      <c r="U179" s="5"/>
      <c r="V179" s="5">
        <v>0</v>
      </c>
    </row>
    <row r="180" spans="1:22" ht="10.7" customHeight="1" x14ac:dyDescent="0.25">
      <c r="A180" s="4" t="s">
        <v>721</v>
      </c>
      <c r="B180" s="4" t="s">
        <v>234</v>
      </c>
      <c r="C180" s="5">
        <v>10</v>
      </c>
      <c r="D180" s="5">
        <v>11</v>
      </c>
      <c r="E180" s="5">
        <v>101</v>
      </c>
      <c r="F180" s="5">
        <v>3</v>
      </c>
      <c r="G180" s="5">
        <v>0</v>
      </c>
      <c r="H180" s="5">
        <v>0</v>
      </c>
      <c r="I180" s="5">
        <v>23</v>
      </c>
      <c r="J180" s="5">
        <f t="shared" si="12"/>
        <v>12.63</v>
      </c>
      <c r="K180" s="5"/>
      <c r="L180" s="5">
        <v>18</v>
      </c>
      <c r="M180" s="5">
        <v>310</v>
      </c>
      <c r="N180" s="5">
        <v>1</v>
      </c>
      <c r="O180" s="5">
        <v>0</v>
      </c>
      <c r="P180" s="5">
        <f t="shared" si="7"/>
        <v>17.22</v>
      </c>
      <c r="Q180" s="5"/>
      <c r="R180" s="5"/>
      <c r="S180" s="5" t="s">
        <v>235</v>
      </c>
      <c r="T180" s="5">
        <v>1</v>
      </c>
      <c r="U180" s="5"/>
      <c r="V180" s="5">
        <v>0</v>
      </c>
    </row>
    <row r="181" spans="1:22" ht="10.7" customHeight="1" x14ac:dyDescent="0.25">
      <c r="A181" s="4" t="s">
        <v>722</v>
      </c>
      <c r="B181" s="4" t="s">
        <v>81</v>
      </c>
      <c r="C181" s="5">
        <v>1</v>
      </c>
      <c r="D181" s="5">
        <v>1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f t="shared" si="12"/>
        <v>0</v>
      </c>
      <c r="K181" s="5"/>
      <c r="L181" s="5">
        <v>0</v>
      </c>
      <c r="M181" s="5">
        <v>81</v>
      </c>
      <c r="N181" s="5">
        <v>0</v>
      </c>
      <c r="O181" s="5">
        <v>0</v>
      </c>
      <c r="P181" s="5"/>
      <c r="Q181" s="5"/>
      <c r="R181" s="5"/>
      <c r="S181" s="5"/>
      <c r="T181" s="5">
        <v>0</v>
      </c>
      <c r="U181" s="5"/>
      <c r="V181" s="5">
        <v>0</v>
      </c>
    </row>
    <row r="182" spans="1:22" ht="10.7" customHeight="1" x14ac:dyDescent="0.25">
      <c r="A182" s="4" t="s">
        <v>723</v>
      </c>
      <c r="B182" s="4" t="s">
        <v>236</v>
      </c>
      <c r="C182" s="5">
        <v>22</v>
      </c>
      <c r="D182" s="5">
        <v>24</v>
      </c>
      <c r="E182" s="5">
        <v>640</v>
      </c>
      <c r="F182" s="5">
        <v>0</v>
      </c>
      <c r="G182" s="5">
        <v>4</v>
      </c>
      <c r="H182" s="5">
        <v>1</v>
      </c>
      <c r="I182" s="5">
        <v>100</v>
      </c>
      <c r="J182" s="5">
        <f t="shared" si="12"/>
        <v>26.67</v>
      </c>
      <c r="K182" s="5"/>
      <c r="L182" s="5">
        <v>6</v>
      </c>
      <c r="M182" s="5">
        <v>175</v>
      </c>
      <c r="N182" s="5">
        <v>0</v>
      </c>
      <c r="O182" s="5">
        <v>0</v>
      </c>
      <c r="P182" s="5">
        <f t="shared" si="7"/>
        <v>29.17</v>
      </c>
      <c r="Q182" s="5"/>
      <c r="R182" s="5"/>
      <c r="S182" s="5" t="s">
        <v>232</v>
      </c>
      <c r="T182" s="5">
        <v>11</v>
      </c>
      <c r="U182" s="5"/>
      <c r="V182" s="5">
        <v>0</v>
      </c>
    </row>
    <row r="183" spans="1:22" ht="10.7" customHeight="1" x14ac:dyDescent="0.25">
      <c r="A183" s="4" t="s">
        <v>724</v>
      </c>
      <c r="B183" s="4" t="s">
        <v>237</v>
      </c>
      <c r="C183" s="5">
        <v>6</v>
      </c>
      <c r="D183" s="5">
        <v>10</v>
      </c>
      <c r="E183" s="5">
        <v>38</v>
      </c>
      <c r="F183" s="5">
        <v>4</v>
      </c>
      <c r="G183" s="5">
        <v>0</v>
      </c>
      <c r="H183" s="5">
        <v>0</v>
      </c>
      <c r="I183" s="5">
        <v>17.100000000000001</v>
      </c>
      <c r="J183" s="5">
        <f t="shared" si="12"/>
        <v>6.33</v>
      </c>
      <c r="K183" s="5"/>
      <c r="L183" s="5">
        <v>14</v>
      </c>
      <c r="M183" s="5">
        <v>154</v>
      </c>
      <c r="N183" s="5">
        <v>1</v>
      </c>
      <c r="O183" s="5">
        <v>0</v>
      </c>
      <c r="P183" s="5">
        <f t="shared" si="7"/>
        <v>11</v>
      </c>
      <c r="Q183" s="5"/>
      <c r="R183" s="5"/>
      <c r="S183" s="5" t="s">
        <v>238</v>
      </c>
      <c r="T183" s="5">
        <v>3</v>
      </c>
      <c r="U183" s="5"/>
      <c r="V183" s="5">
        <v>0</v>
      </c>
    </row>
    <row r="184" spans="1:22" ht="10.7" customHeight="1" x14ac:dyDescent="0.25">
      <c r="A184" s="4" t="s">
        <v>725</v>
      </c>
      <c r="B184" s="4" t="s">
        <v>239</v>
      </c>
      <c r="C184" s="5">
        <v>3</v>
      </c>
      <c r="D184" s="5">
        <v>4</v>
      </c>
      <c r="E184" s="5">
        <v>11</v>
      </c>
      <c r="F184" s="5">
        <v>0</v>
      </c>
      <c r="G184" s="5">
        <v>0</v>
      </c>
      <c r="H184" s="5">
        <v>0</v>
      </c>
      <c r="I184" s="5">
        <v>8</v>
      </c>
      <c r="J184" s="5">
        <f t="shared" si="12"/>
        <v>2.75</v>
      </c>
      <c r="K184" s="5"/>
      <c r="L184" s="5">
        <v>0</v>
      </c>
      <c r="M184" s="5">
        <v>0</v>
      </c>
      <c r="N184" s="5"/>
      <c r="O184" s="5"/>
      <c r="P184" s="5"/>
      <c r="Q184" s="5"/>
      <c r="R184" s="5"/>
      <c r="S184" s="5"/>
      <c r="T184" s="5">
        <v>0</v>
      </c>
      <c r="U184" s="5"/>
      <c r="V184" s="5">
        <v>0</v>
      </c>
    </row>
    <row r="185" spans="1:22" ht="10.7" customHeight="1" x14ac:dyDescent="0.25">
      <c r="A185" s="4" t="s">
        <v>726</v>
      </c>
      <c r="B185" s="4" t="s">
        <v>240</v>
      </c>
      <c r="C185" s="5">
        <v>61</v>
      </c>
      <c r="D185" s="5">
        <v>69</v>
      </c>
      <c r="E185" s="5">
        <v>1178</v>
      </c>
      <c r="F185" s="5">
        <v>7</v>
      </c>
      <c r="G185" s="5">
        <v>4</v>
      </c>
      <c r="H185" s="5">
        <v>0</v>
      </c>
      <c r="I185" s="5">
        <v>84</v>
      </c>
      <c r="J185" s="5">
        <f t="shared" si="12"/>
        <v>19</v>
      </c>
      <c r="K185" s="5"/>
      <c r="L185" s="5">
        <v>63</v>
      </c>
      <c r="M185" s="5">
        <v>1365</v>
      </c>
      <c r="N185" s="5">
        <v>1</v>
      </c>
      <c r="O185" s="5">
        <v>0</v>
      </c>
      <c r="P185" s="5">
        <f t="shared" si="7"/>
        <v>21.67</v>
      </c>
      <c r="Q185" s="5"/>
      <c r="R185" s="5"/>
      <c r="S185" s="5" t="s">
        <v>241</v>
      </c>
      <c r="T185" s="5">
        <v>24</v>
      </c>
      <c r="U185" s="5"/>
      <c r="V185" s="5">
        <v>0</v>
      </c>
    </row>
    <row r="186" spans="1:22" ht="10.7" customHeight="1" x14ac:dyDescent="0.25">
      <c r="A186" s="4" t="s">
        <v>727</v>
      </c>
      <c r="B186" s="4" t="s">
        <v>242</v>
      </c>
      <c r="C186" s="5">
        <v>91</v>
      </c>
      <c r="D186" s="5">
        <v>93</v>
      </c>
      <c r="E186" s="5">
        <v>1479</v>
      </c>
      <c r="F186" s="5">
        <v>8</v>
      </c>
      <c r="G186" s="5">
        <v>4</v>
      </c>
      <c r="H186" s="5">
        <v>0</v>
      </c>
      <c r="I186" s="5">
        <v>68</v>
      </c>
      <c r="J186" s="5">
        <f t="shared" si="12"/>
        <v>17.399999999999999</v>
      </c>
      <c r="K186" s="5"/>
      <c r="L186" s="5">
        <v>111</v>
      </c>
      <c r="M186" s="5">
        <v>2236</v>
      </c>
      <c r="N186" s="5">
        <v>2</v>
      </c>
      <c r="O186" s="5">
        <v>0</v>
      </c>
      <c r="P186" s="5">
        <f t="shared" si="7"/>
        <v>20.14</v>
      </c>
      <c r="Q186" s="5"/>
      <c r="R186" s="5"/>
      <c r="S186" s="5" t="s">
        <v>243</v>
      </c>
      <c r="T186" s="5">
        <v>45</v>
      </c>
      <c r="U186" s="5"/>
      <c r="V186" s="5">
        <v>0</v>
      </c>
    </row>
    <row r="187" spans="1:22" ht="10.7" customHeight="1" x14ac:dyDescent="0.25">
      <c r="A187" s="4" t="s">
        <v>728</v>
      </c>
      <c r="B187" s="4" t="s">
        <v>244</v>
      </c>
      <c r="C187" s="5">
        <v>22</v>
      </c>
      <c r="D187" s="5">
        <v>28</v>
      </c>
      <c r="E187" s="5">
        <v>389</v>
      </c>
      <c r="F187" s="5">
        <v>2</v>
      </c>
      <c r="G187" s="5">
        <v>1</v>
      </c>
      <c r="H187" s="5">
        <v>0</v>
      </c>
      <c r="I187" s="5">
        <v>51</v>
      </c>
      <c r="J187" s="5">
        <f t="shared" si="12"/>
        <v>14.96</v>
      </c>
      <c r="K187" s="5"/>
      <c r="L187" s="5">
        <v>5</v>
      </c>
      <c r="M187" s="5">
        <v>52</v>
      </c>
      <c r="N187" s="5">
        <v>0</v>
      </c>
      <c r="O187" s="5">
        <v>0</v>
      </c>
      <c r="P187" s="5">
        <f t="shared" si="7"/>
        <v>10.4</v>
      </c>
      <c r="Q187" s="5"/>
      <c r="R187" s="5"/>
      <c r="S187" s="5" t="s">
        <v>30</v>
      </c>
      <c r="T187" s="5">
        <v>3</v>
      </c>
      <c r="U187" s="5"/>
      <c r="V187" s="5">
        <v>0</v>
      </c>
    </row>
    <row r="188" spans="1:22" ht="10.7" customHeight="1" x14ac:dyDescent="0.25">
      <c r="A188" s="4" t="s">
        <v>729</v>
      </c>
      <c r="B188" s="4" t="s">
        <v>245</v>
      </c>
      <c r="C188" s="5">
        <v>2</v>
      </c>
      <c r="D188" s="5">
        <v>1</v>
      </c>
      <c r="E188" s="5">
        <v>23</v>
      </c>
      <c r="F188" s="5">
        <v>0</v>
      </c>
      <c r="G188" s="5">
        <v>0</v>
      </c>
      <c r="H188" s="5">
        <v>0</v>
      </c>
      <c r="I188" s="5">
        <v>23</v>
      </c>
      <c r="J188" s="5">
        <f t="shared" si="12"/>
        <v>23</v>
      </c>
      <c r="K188" s="5"/>
      <c r="L188" s="5">
        <v>0</v>
      </c>
      <c r="M188" s="5">
        <v>0</v>
      </c>
      <c r="N188" s="5"/>
      <c r="O188" s="5"/>
      <c r="P188" s="5"/>
      <c r="Q188" s="5"/>
      <c r="R188" s="5"/>
      <c r="S188" s="5"/>
      <c r="T188" s="5">
        <v>1</v>
      </c>
      <c r="U188" s="5"/>
      <c r="V188" s="5">
        <v>0</v>
      </c>
    </row>
    <row r="189" spans="1:22" ht="10.7" customHeight="1" x14ac:dyDescent="0.25">
      <c r="A189" s="4" t="s">
        <v>730</v>
      </c>
      <c r="B189" s="4" t="s">
        <v>246</v>
      </c>
      <c r="C189" s="5">
        <v>47</v>
      </c>
      <c r="D189" s="5">
        <v>50</v>
      </c>
      <c r="E189" s="5">
        <v>877</v>
      </c>
      <c r="F189" s="5">
        <v>12</v>
      </c>
      <c r="G189" s="5">
        <v>4</v>
      </c>
      <c r="H189" s="5">
        <v>0</v>
      </c>
      <c r="I189" s="5">
        <v>66.099999999999994</v>
      </c>
      <c r="J189" s="5">
        <f t="shared" si="12"/>
        <v>23.08</v>
      </c>
      <c r="K189" s="5"/>
      <c r="L189" s="5">
        <v>82</v>
      </c>
      <c r="M189" s="5">
        <v>1498</v>
      </c>
      <c r="N189" s="5">
        <v>3</v>
      </c>
      <c r="O189" s="5">
        <v>0</v>
      </c>
      <c r="P189" s="5">
        <f t="shared" si="7"/>
        <v>18.27</v>
      </c>
      <c r="Q189" s="5"/>
      <c r="R189" s="5"/>
      <c r="S189" s="5" t="s">
        <v>247</v>
      </c>
      <c r="T189" s="5">
        <v>5</v>
      </c>
      <c r="U189" s="5"/>
      <c r="V189" s="5">
        <v>0</v>
      </c>
    </row>
    <row r="190" spans="1:22" ht="10.7" customHeight="1" x14ac:dyDescent="0.25">
      <c r="A190" s="4" t="s">
        <v>731</v>
      </c>
      <c r="B190" s="4" t="s">
        <v>129</v>
      </c>
      <c r="C190" s="5">
        <v>2</v>
      </c>
      <c r="D190" s="5">
        <v>1</v>
      </c>
      <c r="E190" s="5">
        <v>7</v>
      </c>
      <c r="F190" s="5">
        <v>1</v>
      </c>
      <c r="G190" s="5">
        <v>0</v>
      </c>
      <c r="H190" s="5">
        <v>0</v>
      </c>
      <c r="I190" s="5">
        <v>7.1</v>
      </c>
      <c r="J190" s="5">
        <f>+E190</f>
        <v>7</v>
      </c>
      <c r="K190" s="5"/>
      <c r="L190" s="5">
        <v>0</v>
      </c>
      <c r="M190" s="5">
        <v>21</v>
      </c>
      <c r="N190" s="5">
        <v>0</v>
      </c>
      <c r="O190" s="5">
        <v>0</v>
      </c>
      <c r="P190" s="5"/>
      <c r="Q190" s="5"/>
      <c r="R190" s="5"/>
      <c r="S190" s="5"/>
      <c r="T190" s="5">
        <v>0</v>
      </c>
      <c r="U190" s="5"/>
      <c r="V190" s="5">
        <v>0</v>
      </c>
    </row>
    <row r="191" spans="1:22" ht="10.7" customHeight="1" x14ac:dyDescent="0.25">
      <c r="A191" s="4" t="s">
        <v>732</v>
      </c>
      <c r="B191" s="4" t="s">
        <v>248</v>
      </c>
      <c r="C191" s="5">
        <v>46</v>
      </c>
      <c r="D191" s="5">
        <v>43</v>
      </c>
      <c r="E191" s="5">
        <v>1197</v>
      </c>
      <c r="F191" s="5">
        <v>9</v>
      </c>
      <c r="G191" s="5">
        <v>7</v>
      </c>
      <c r="H191" s="5">
        <v>1</v>
      </c>
      <c r="I191" s="5">
        <v>118.1</v>
      </c>
      <c r="J191" s="5">
        <f t="shared" ref="J191:J201" si="13">ROUND(E191/(D191-F191),2)</f>
        <v>35.21</v>
      </c>
      <c r="K191" s="5"/>
      <c r="L191" s="5">
        <v>8</v>
      </c>
      <c r="M191" s="5">
        <v>249</v>
      </c>
      <c r="N191" s="5">
        <v>0</v>
      </c>
      <c r="O191" s="5">
        <v>0</v>
      </c>
      <c r="P191" s="5">
        <f t="shared" si="7"/>
        <v>31.13</v>
      </c>
      <c r="Q191" s="5"/>
      <c r="R191" s="5"/>
      <c r="S191" s="5" t="s">
        <v>249</v>
      </c>
      <c r="T191" s="5">
        <v>26</v>
      </c>
      <c r="U191" s="5"/>
      <c r="V191" s="5">
        <v>0</v>
      </c>
    </row>
    <row r="192" spans="1:22" ht="10.7" customHeight="1" x14ac:dyDescent="0.25">
      <c r="A192" s="4" t="s">
        <v>733</v>
      </c>
      <c r="B192" s="4" t="s">
        <v>117</v>
      </c>
      <c r="C192" s="5">
        <v>1</v>
      </c>
      <c r="D192" s="5">
        <v>1</v>
      </c>
      <c r="E192" s="5">
        <v>3</v>
      </c>
      <c r="F192" s="5">
        <v>0</v>
      </c>
      <c r="G192" s="5">
        <v>0</v>
      </c>
      <c r="H192" s="5">
        <v>0</v>
      </c>
      <c r="I192" s="5">
        <v>3</v>
      </c>
      <c r="J192" s="5">
        <f t="shared" si="13"/>
        <v>3</v>
      </c>
      <c r="K192" s="5"/>
      <c r="L192" s="5">
        <v>0</v>
      </c>
      <c r="M192" s="5">
        <v>0</v>
      </c>
      <c r="N192" s="5"/>
      <c r="O192" s="5"/>
      <c r="P192" s="5"/>
      <c r="Q192" s="5"/>
      <c r="R192" s="5"/>
      <c r="S192" s="5"/>
      <c r="T192" s="5">
        <v>1</v>
      </c>
      <c r="U192" s="5"/>
      <c r="V192" s="5">
        <v>0</v>
      </c>
    </row>
    <row r="193" spans="1:22" ht="10.7" customHeight="1" x14ac:dyDescent="0.25">
      <c r="A193" s="4" t="s">
        <v>734</v>
      </c>
      <c r="B193" s="6" t="s">
        <v>451</v>
      </c>
      <c r="C193" s="5">
        <v>178</v>
      </c>
      <c r="D193" s="5">
        <v>194</v>
      </c>
      <c r="E193" s="5">
        <v>6528</v>
      </c>
      <c r="F193" s="5">
        <v>18</v>
      </c>
      <c r="G193" s="5">
        <v>35</v>
      </c>
      <c r="H193" s="5">
        <v>16</v>
      </c>
      <c r="I193" s="5">
        <v>149</v>
      </c>
      <c r="J193" s="5">
        <f t="shared" si="13"/>
        <v>37.090000000000003</v>
      </c>
      <c r="K193" s="5"/>
      <c r="L193" s="5">
        <v>65</v>
      </c>
      <c r="M193" s="5">
        <v>1552</v>
      </c>
      <c r="N193" s="5">
        <v>0</v>
      </c>
      <c r="O193" s="5">
        <v>0</v>
      </c>
      <c r="P193" s="5">
        <f t="shared" si="7"/>
        <v>23.88</v>
      </c>
      <c r="Q193" s="5"/>
      <c r="R193" s="5"/>
      <c r="S193" s="5" t="s">
        <v>250</v>
      </c>
      <c r="T193" s="5">
        <v>92</v>
      </c>
      <c r="U193" s="5"/>
      <c r="V193" s="5">
        <v>0</v>
      </c>
    </row>
    <row r="194" spans="1:22" ht="10.7" customHeight="1" x14ac:dyDescent="0.25">
      <c r="A194" s="4" t="s">
        <v>735</v>
      </c>
      <c r="B194" s="6" t="s">
        <v>452</v>
      </c>
      <c r="C194" s="5">
        <v>141</v>
      </c>
      <c r="D194" s="5">
        <v>150</v>
      </c>
      <c r="E194" s="5">
        <v>3523</v>
      </c>
      <c r="F194" s="5">
        <v>6</v>
      </c>
      <c r="G194" s="5">
        <v>15</v>
      </c>
      <c r="H194" s="5">
        <v>3</v>
      </c>
      <c r="I194" s="5">
        <v>168</v>
      </c>
      <c r="J194" s="5">
        <f t="shared" si="13"/>
        <v>24.47</v>
      </c>
      <c r="K194" s="5"/>
      <c r="L194" s="5">
        <v>228</v>
      </c>
      <c r="M194" s="5">
        <v>5980</v>
      </c>
      <c r="N194" s="5">
        <v>9</v>
      </c>
      <c r="O194" s="5">
        <v>0</v>
      </c>
      <c r="P194" s="5">
        <f t="shared" si="7"/>
        <v>26.23</v>
      </c>
      <c r="Q194" s="5"/>
      <c r="R194" s="5"/>
      <c r="S194" s="5" t="s">
        <v>251</v>
      </c>
      <c r="T194" s="5">
        <v>91</v>
      </c>
      <c r="U194" s="5"/>
      <c r="V194" s="5">
        <v>8</v>
      </c>
    </row>
    <row r="195" spans="1:22" ht="10.7" customHeight="1" x14ac:dyDescent="0.25">
      <c r="A195" s="4" t="s">
        <v>736</v>
      </c>
      <c r="B195" s="6" t="s">
        <v>453</v>
      </c>
      <c r="C195" s="5">
        <v>111</v>
      </c>
      <c r="D195" s="5">
        <v>123</v>
      </c>
      <c r="E195" s="5">
        <v>2032</v>
      </c>
      <c r="F195" s="5">
        <v>13</v>
      </c>
      <c r="G195" s="5">
        <v>6</v>
      </c>
      <c r="H195" s="5">
        <v>0</v>
      </c>
      <c r="I195" s="5">
        <v>87.1</v>
      </c>
      <c r="J195" s="5">
        <f t="shared" si="13"/>
        <v>18.47</v>
      </c>
      <c r="K195" s="5"/>
      <c r="L195" s="5">
        <v>4</v>
      </c>
      <c r="M195" s="5">
        <v>244</v>
      </c>
      <c r="N195" s="5">
        <v>0</v>
      </c>
      <c r="O195" s="5">
        <v>0</v>
      </c>
      <c r="P195" s="5">
        <f t="shared" si="7"/>
        <v>61</v>
      </c>
      <c r="Q195" s="5"/>
      <c r="R195" s="5"/>
      <c r="S195" s="5" t="s">
        <v>252</v>
      </c>
      <c r="T195" s="5">
        <v>72</v>
      </c>
      <c r="U195" s="5"/>
      <c r="V195" s="5">
        <v>2</v>
      </c>
    </row>
    <row r="196" spans="1:22" ht="10.7" customHeight="1" x14ac:dyDescent="0.25">
      <c r="A196" s="4" t="s">
        <v>486</v>
      </c>
      <c r="B196" s="4" t="s">
        <v>229</v>
      </c>
      <c r="C196" s="5">
        <v>27</v>
      </c>
      <c r="D196" s="5">
        <v>23</v>
      </c>
      <c r="E196" s="5">
        <v>101</v>
      </c>
      <c r="F196" s="5">
        <v>8</v>
      </c>
      <c r="G196" s="5">
        <v>0</v>
      </c>
      <c r="H196" s="5">
        <v>0</v>
      </c>
      <c r="I196" s="5">
        <v>40.1</v>
      </c>
      <c r="J196" s="5">
        <f t="shared" si="13"/>
        <v>6.73</v>
      </c>
      <c r="K196" s="5"/>
      <c r="L196" s="5">
        <v>33</v>
      </c>
      <c r="M196" s="5">
        <v>738</v>
      </c>
      <c r="N196" s="5">
        <v>0</v>
      </c>
      <c r="O196" s="5">
        <v>0</v>
      </c>
      <c r="P196" s="5">
        <f t="shared" ref="P196:P256" si="14">ROUND(M196/L196,2)</f>
        <v>22.36</v>
      </c>
      <c r="Q196" s="5"/>
      <c r="R196" s="5"/>
      <c r="S196" s="5" t="s">
        <v>253</v>
      </c>
      <c r="T196" s="5">
        <v>9</v>
      </c>
      <c r="U196" s="5"/>
      <c r="V196" s="5">
        <v>0</v>
      </c>
    </row>
    <row r="197" spans="1:22" ht="10.7" customHeight="1" x14ac:dyDescent="0.25">
      <c r="A197" s="4" t="s">
        <v>737</v>
      </c>
      <c r="B197" s="4" t="s">
        <v>104</v>
      </c>
      <c r="C197" s="5">
        <v>12</v>
      </c>
      <c r="D197" s="5">
        <v>12</v>
      </c>
      <c r="E197" s="5">
        <v>241</v>
      </c>
      <c r="F197" s="5">
        <v>0</v>
      </c>
      <c r="G197" s="5">
        <v>1</v>
      </c>
      <c r="H197" s="5">
        <v>0</v>
      </c>
      <c r="I197" s="5">
        <v>76</v>
      </c>
      <c r="J197" s="5">
        <f t="shared" si="13"/>
        <v>20.079999999999998</v>
      </c>
      <c r="K197" s="5"/>
      <c r="L197" s="5">
        <v>18</v>
      </c>
      <c r="M197" s="5">
        <v>492</v>
      </c>
      <c r="N197" s="5">
        <v>0</v>
      </c>
      <c r="O197" s="5">
        <v>0</v>
      </c>
      <c r="P197" s="5">
        <f t="shared" si="14"/>
        <v>27.33</v>
      </c>
      <c r="Q197" s="5"/>
      <c r="R197" s="5"/>
      <c r="S197" s="5" t="s">
        <v>254</v>
      </c>
      <c r="T197" s="5">
        <v>11</v>
      </c>
      <c r="U197" s="5"/>
      <c r="V197" s="5">
        <v>0</v>
      </c>
    </row>
    <row r="198" spans="1:22" ht="10.7" customHeight="1" x14ac:dyDescent="0.25">
      <c r="A198" s="4" t="s">
        <v>738</v>
      </c>
      <c r="B198" s="4" t="s">
        <v>255</v>
      </c>
      <c r="C198" s="5">
        <v>3</v>
      </c>
      <c r="D198" s="5">
        <v>2</v>
      </c>
      <c r="E198" s="5">
        <v>9</v>
      </c>
      <c r="F198" s="5">
        <v>0</v>
      </c>
      <c r="G198" s="5">
        <v>0</v>
      </c>
      <c r="H198" s="5">
        <v>0</v>
      </c>
      <c r="I198" s="5">
        <v>9</v>
      </c>
      <c r="J198" s="5">
        <f t="shared" si="13"/>
        <v>4.5</v>
      </c>
      <c r="K198" s="5"/>
      <c r="L198" s="5">
        <v>14</v>
      </c>
      <c r="M198" s="5">
        <v>158</v>
      </c>
      <c r="N198" s="5">
        <v>0</v>
      </c>
      <c r="O198" s="5">
        <v>0</v>
      </c>
      <c r="P198" s="5">
        <f t="shared" si="14"/>
        <v>11.29</v>
      </c>
      <c r="Q198" s="5"/>
      <c r="R198" s="5"/>
      <c r="S198" s="5" t="s">
        <v>256</v>
      </c>
      <c r="T198" s="5">
        <v>1</v>
      </c>
      <c r="U198" s="5"/>
      <c r="V198" s="5">
        <v>0</v>
      </c>
    </row>
    <row r="199" spans="1:22" ht="10.7" customHeight="1" x14ac:dyDescent="0.25">
      <c r="A199" s="4" t="s">
        <v>739</v>
      </c>
      <c r="B199" s="4" t="s">
        <v>257</v>
      </c>
      <c r="C199" s="5">
        <v>7</v>
      </c>
      <c r="D199" s="5">
        <v>3</v>
      </c>
      <c r="E199" s="5">
        <v>9</v>
      </c>
      <c r="F199" s="5">
        <v>1</v>
      </c>
      <c r="G199" s="5">
        <v>0</v>
      </c>
      <c r="H199" s="5">
        <v>0</v>
      </c>
      <c r="I199" s="5">
        <v>6</v>
      </c>
      <c r="J199" s="5">
        <f t="shared" si="13"/>
        <v>4.5</v>
      </c>
      <c r="K199" s="5"/>
      <c r="L199" s="5">
        <v>11</v>
      </c>
      <c r="M199" s="5">
        <v>112</v>
      </c>
      <c r="N199" s="5">
        <v>0</v>
      </c>
      <c r="O199" s="5">
        <v>0</v>
      </c>
      <c r="P199" s="5">
        <f t="shared" si="14"/>
        <v>10.18</v>
      </c>
      <c r="Q199" s="5"/>
      <c r="R199" s="5"/>
      <c r="S199" s="5" t="s">
        <v>258</v>
      </c>
      <c r="T199" s="5">
        <v>2</v>
      </c>
      <c r="U199" s="5"/>
      <c r="V199" s="5">
        <v>0</v>
      </c>
    </row>
    <row r="200" spans="1:22" ht="10.7" customHeight="1" x14ac:dyDescent="0.25">
      <c r="A200" s="4" t="s">
        <v>740</v>
      </c>
      <c r="B200" s="4" t="s">
        <v>101</v>
      </c>
      <c r="C200" s="5">
        <v>2</v>
      </c>
      <c r="D200" s="5">
        <v>2</v>
      </c>
      <c r="E200" s="5">
        <v>6</v>
      </c>
      <c r="F200" s="5">
        <v>0</v>
      </c>
      <c r="G200" s="5">
        <v>0</v>
      </c>
      <c r="H200" s="5">
        <v>0</v>
      </c>
      <c r="I200" s="5">
        <v>6</v>
      </c>
      <c r="J200" s="5">
        <f t="shared" si="13"/>
        <v>3</v>
      </c>
      <c r="K200" s="5"/>
      <c r="L200" s="5">
        <v>0</v>
      </c>
      <c r="M200" s="5">
        <v>0</v>
      </c>
      <c r="N200" s="5"/>
      <c r="O200" s="5"/>
      <c r="P200" s="5"/>
      <c r="Q200" s="5"/>
      <c r="R200" s="5"/>
      <c r="S200" s="5"/>
      <c r="T200" s="5">
        <v>0</v>
      </c>
      <c r="U200" s="5"/>
      <c r="V200" s="5">
        <v>0</v>
      </c>
    </row>
    <row r="201" spans="1:22" ht="10.7" customHeight="1" x14ac:dyDescent="0.25">
      <c r="A201" s="4" t="s">
        <v>741</v>
      </c>
      <c r="B201" s="4" t="s">
        <v>259</v>
      </c>
      <c r="C201" s="5">
        <v>17</v>
      </c>
      <c r="D201" s="5">
        <v>16</v>
      </c>
      <c r="E201" s="5">
        <v>288</v>
      </c>
      <c r="F201" s="5">
        <v>2</v>
      </c>
      <c r="G201" s="5">
        <v>1</v>
      </c>
      <c r="H201" s="5">
        <v>0</v>
      </c>
      <c r="I201" s="5">
        <v>57.1</v>
      </c>
      <c r="J201" s="5">
        <f t="shared" si="13"/>
        <v>20.57</v>
      </c>
      <c r="K201" s="5"/>
      <c r="L201" s="5">
        <v>17</v>
      </c>
      <c r="M201" s="5">
        <v>667</v>
      </c>
      <c r="N201" s="5">
        <v>0</v>
      </c>
      <c r="O201" s="5">
        <v>0</v>
      </c>
      <c r="P201" s="5">
        <f t="shared" si="14"/>
        <v>39.24</v>
      </c>
      <c r="Q201" s="5"/>
      <c r="R201" s="5"/>
      <c r="S201" s="5" t="s">
        <v>260</v>
      </c>
      <c r="T201" s="5">
        <v>3</v>
      </c>
      <c r="U201" s="5"/>
      <c r="V201" s="5">
        <v>0</v>
      </c>
    </row>
    <row r="202" spans="1:22" ht="10.7" customHeight="1" x14ac:dyDescent="0.25">
      <c r="A202" s="4" t="s">
        <v>742</v>
      </c>
      <c r="B202" s="4" t="s">
        <v>201</v>
      </c>
      <c r="C202" s="5">
        <v>1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  <c r="I202" s="5"/>
      <c r="J202" s="5">
        <f>+E202</f>
        <v>0</v>
      </c>
      <c r="K202" s="5"/>
      <c r="L202" s="5">
        <v>0</v>
      </c>
      <c r="M202" s="5">
        <v>21</v>
      </c>
      <c r="N202" s="5">
        <v>0</v>
      </c>
      <c r="O202" s="5">
        <v>0</v>
      </c>
      <c r="P202" s="5"/>
      <c r="Q202" s="5"/>
      <c r="R202" s="5"/>
      <c r="S202" s="5"/>
      <c r="T202" s="5">
        <v>0</v>
      </c>
      <c r="U202" s="5"/>
      <c r="V202" s="5">
        <v>0</v>
      </c>
    </row>
    <row r="203" spans="1:22" ht="13.7" customHeight="1" x14ac:dyDescent="0.25">
      <c r="A203" s="4" t="s">
        <v>743</v>
      </c>
      <c r="B203" s="4" t="s">
        <v>261</v>
      </c>
      <c r="C203" s="5">
        <v>7</v>
      </c>
      <c r="D203" s="5">
        <v>12</v>
      </c>
      <c r="E203" s="5">
        <v>89</v>
      </c>
      <c r="F203" s="5">
        <v>2</v>
      </c>
      <c r="G203" s="5">
        <v>0</v>
      </c>
      <c r="H203" s="5">
        <v>0</v>
      </c>
      <c r="I203" s="5">
        <v>43.1</v>
      </c>
      <c r="J203" s="5">
        <f t="shared" ref="J203:J212" si="15">ROUND(E203/(D203-F203),2)</f>
        <v>8.9</v>
      </c>
      <c r="K203" s="5"/>
      <c r="L203" s="5">
        <v>0</v>
      </c>
      <c r="M203" s="5">
        <v>0</v>
      </c>
      <c r="N203" s="5"/>
      <c r="O203" s="5"/>
      <c r="P203" s="5"/>
      <c r="Q203" s="5"/>
      <c r="R203" s="5"/>
      <c r="S203" s="5"/>
      <c r="T203" s="5">
        <v>4</v>
      </c>
      <c r="U203" s="5"/>
      <c r="V203" s="5">
        <v>0</v>
      </c>
    </row>
    <row r="204" spans="1:22" ht="10.7" customHeight="1" x14ac:dyDescent="0.25">
      <c r="A204" s="4" t="s">
        <v>744</v>
      </c>
      <c r="B204" s="4" t="s">
        <v>81</v>
      </c>
      <c r="C204" s="5">
        <v>4</v>
      </c>
      <c r="D204" s="5">
        <v>3</v>
      </c>
      <c r="E204" s="5">
        <v>5</v>
      </c>
      <c r="F204" s="5">
        <v>0</v>
      </c>
      <c r="G204" s="5">
        <v>0</v>
      </c>
      <c r="H204" s="5">
        <v>0</v>
      </c>
      <c r="I204" s="5">
        <v>3</v>
      </c>
      <c r="J204" s="5">
        <f t="shared" si="15"/>
        <v>1.67</v>
      </c>
      <c r="K204" s="5"/>
      <c r="L204" s="5">
        <v>6</v>
      </c>
      <c r="M204" s="5">
        <v>206</v>
      </c>
      <c r="N204" s="5">
        <v>0</v>
      </c>
      <c r="O204" s="5">
        <v>0</v>
      </c>
      <c r="P204" s="5">
        <f t="shared" si="14"/>
        <v>34.33</v>
      </c>
      <c r="Q204" s="5"/>
      <c r="R204" s="5"/>
      <c r="S204" s="5" t="s">
        <v>262</v>
      </c>
      <c r="T204" s="5">
        <v>3</v>
      </c>
      <c r="U204" s="5"/>
      <c r="V204" s="5">
        <v>0</v>
      </c>
    </row>
    <row r="205" spans="1:22" ht="10.7" customHeight="1" x14ac:dyDescent="0.25">
      <c r="A205" s="6" t="s">
        <v>467</v>
      </c>
      <c r="B205" s="9" t="s">
        <v>466</v>
      </c>
      <c r="C205" s="5">
        <v>10</v>
      </c>
      <c r="D205" s="5">
        <v>7</v>
      </c>
      <c r="E205" s="5">
        <v>16</v>
      </c>
      <c r="F205" s="5">
        <v>3</v>
      </c>
      <c r="G205" s="5">
        <v>0</v>
      </c>
      <c r="H205" s="5">
        <v>0</v>
      </c>
      <c r="I205" s="5">
        <v>6</v>
      </c>
      <c r="J205" s="5">
        <f t="shared" si="15"/>
        <v>4</v>
      </c>
      <c r="K205" s="5"/>
      <c r="L205" s="5">
        <v>15</v>
      </c>
      <c r="M205" s="5">
        <v>490</v>
      </c>
      <c r="N205" s="5">
        <v>0</v>
      </c>
      <c r="O205" s="5">
        <v>0</v>
      </c>
      <c r="P205" s="5">
        <f t="shared" si="14"/>
        <v>32.67</v>
      </c>
      <c r="Q205" s="5"/>
      <c r="R205" s="5"/>
      <c r="S205" s="5" t="s">
        <v>249</v>
      </c>
      <c r="T205" s="5">
        <v>3</v>
      </c>
      <c r="U205" s="5"/>
      <c r="V205" s="5">
        <v>0</v>
      </c>
    </row>
    <row r="206" spans="1:22" ht="10.7" customHeight="1" x14ac:dyDescent="0.25">
      <c r="A206" s="4" t="s">
        <v>745</v>
      </c>
      <c r="B206" s="4" t="s">
        <v>263</v>
      </c>
      <c r="C206" s="5">
        <v>22</v>
      </c>
      <c r="D206" s="5">
        <v>22</v>
      </c>
      <c r="E206" s="5">
        <v>560</v>
      </c>
      <c r="F206" s="5">
        <v>1</v>
      </c>
      <c r="G206" s="5">
        <v>3</v>
      </c>
      <c r="H206" s="5">
        <v>0</v>
      </c>
      <c r="I206" s="5">
        <v>60</v>
      </c>
      <c r="J206" s="5">
        <f t="shared" si="15"/>
        <v>26.67</v>
      </c>
      <c r="K206" s="5"/>
      <c r="L206" s="5">
        <v>15</v>
      </c>
      <c r="M206" s="5">
        <v>733</v>
      </c>
      <c r="N206" s="5">
        <v>0</v>
      </c>
      <c r="O206" s="5">
        <v>0</v>
      </c>
      <c r="P206" s="5">
        <f t="shared" si="14"/>
        <v>48.87</v>
      </c>
      <c r="Q206" s="5"/>
      <c r="R206" s="5"/>
      <c r="S206" s="5" t="s">
        <v>264</v>
      </c>
      <c r="T206" s="5">
        <v>16</v>
      </c>
      <c r="U206" s="5"/>
      <c r="V206" s="5">
        <v>0</v>
      </c>
    </row>
    <row r="207" spans="1:22" ht="10.7" customHeight="1" x14ac:dyDescent="0.25">
      <c r="A207" s="4" t="s">
        <v>746</v>
      </c>
      <c r="B207" s="4" t="s">
        <v>265</v>
      </c>
      <c r="C207" s="5">
        <v>25</v>
      </c>
      <c r="D207" s="5">
        <v>26</v>
      </c>
      <c r="E207" s="5">
        <v>395</v>
      </c>
      <c r="F207" s="5">
        <v>3</v>
      </c>
      <c r="G207" s="5">
        <v>1</v>
      </c>
      <c r="H207" s="5">
        <v>0</v>
      </c>
      <c r="I207" s="5">
        <v>76</v>
      </c>
      <c r="J207" s="5">
        <f t="shared" si="15"/>
        <v>17.170000000000002</v>
      </c>
      <c r="K207" s="5"/>
      <c r="L207" s="5">
        <v>40</v>
      </c>
      <c r="M207" s="5">
        <v>958</v>
      </c>
      <c r="N207" s="5">
        <v>0</v>
      </c>
      <c r="O207" s="5">
        <v>0</v>
      </c>
      <c r="P207" s="5">
        <f t="shared" si="14"/>
        <v>23.95</v>
      </c>
      <c r="Q207" s="5"/>
      <c r="R207" s="5"/>
      <c r="S207" s="5" t="s">
        <v>108</v>
      </c>
      <c r="T207" s="5">
        <v>8</v>
      </c>
      <c r="U207" s="5"/>
      <c r="V207" s="5">
        <v>0</v>
      </c>
    </row>
    <row r="208" spans="1:22" ht="10.7" customHeight="1" x14ac:dyDescent="0.25">
      <c r="A208" s="4" t="s">
        <v>747</v>
      </c>
      <c r="B208" s="4" t="s">
        <v>172</v>
      </c>
      <c r="C208" s="5">
        <v>2</v>
      </c>
      <c r="D208" s="5">
        <v>3</v>
      </c>
      <c r="E208" s="5">
        <v>23</v>
      </c>
      <c r="F208" s="5">
        <v>0</v>
      </c>
      <c r="G208" s="5">
        <v>0</v>
      </c>
      <c r="H208" s="5">
        <v>0</v>
      </c>
      <c r="I208" s="5">
        <v>14</v>
      </c>
      <c r="J208" s="5">
        <f t="shared" si="15"/>
        <v>7.67</v>
      </c>
      <c r="K208" s="5"/>
      <c r="L208" s="5">
        <v>0</v>
      </c>
      <c r="M208" s="5">
        <v>0</v>
      </c>
      <c r="N208" s="5"/>
      <c r="O208" s="5"/>
      <c r="P208" s="5"/>
      <c r="Q208" s="5"/>
      <c r="R208" s="5"/>
      <c r="S208" s="5"/>
      <c r="T208" s="5">
        <v>3</v>
      </c>
      <c r="U208" s="5"/>
      <c r="V208" s="5">
        <v>0</v>
      </c>
    </row>
    <row r="209" spans="1:22" ht="10.7" customHeight="1" x14ac:dyDescent="0.25">
      <c r="A209" s="4" t="s">
        <v>748</v>
      </c>
      <c r="B209" s="4" t="s">
        <v>266</v>
      </c>
      <c r="C209" s="5">
        <v>16</v>
      </c>
      <c r="D209" s="5">
        <v>22</v>
      </c>
      <c r="E209" s="5">
        <v>149</v>
      </c>
      <c r="F209" s="5">
        <v>5</v>
      </c>
      <c r="G209" s="5">
        <v>0</v>
      </c>
      <c r="H209" s="5">
        <v>0</v>
      </c>
      <c r="I209" s="5">
        <v>43</v>
      </c>
      <c r="J209" s="5">
        <f t="shared" si="15"/>
        <v>8.76</v>
      </c>
      <c r="K209" s="5"/>
      <c r="L209" s="5">
        <v>34</v>
      </c>
      <c r="M209" s="5">
        <v>359</v>
      </c>
      <c r="N209" s="5">
        <v>2</v>
      </c>
      <c r="O209" s="5">
        <v>0</v>
      </c>
      <c r="P209" s="5">
        <f t="shared" si="14"/>
        <v>10.56</v>
      </c>
      <c r="Q209" s="5"/>
      <c r="R209" s="5"/>
      <c r="S209" s="5" t="s">
        <v>267</v>
      </c>
      <c r="T209" s="5">
        <v>6</v>
      </c>
      <c r="U209" s="5"/>
      <c r="V209" s="5">
        <v>0</v>
      </c>
    </row>
    <row r="210" spans="1:22" ht="10.7" customHeight="1" x14ac:dyDescent="0.25">
      <c r="A210" s="4" t="s">
        <v>749</v>
      </c>
      <c r="B210" s="4" t="s">
        <v>129</v>
      </c>
      <c r="C210" s="5">
        <v>2</v>
      </c>
      <c r="D210" s="5">
        <v>2</v>
      </c>
      <c r="E210" s="5">
        <v>7</v>
      </c>
      <c r="F210" s="5">
        <v>0</v>
      </c>
      <c r="G210" s="5">
        <v>0</v>
      </c>
      <c r="H210" s="5">
        <v>0</v>
      </c>
      <c r="I210" s="5">
        <v>6</v>
      </c>
      <c r="J210" s="5">
        <f t="shared" si="15"/>
        <v>3.5</v>
      </c>
      <c r="K210" s="5"/>
      <c r="L210" s="5">
        <v>2</v>
      </c>
      <c r="M210" s="5">
        <v>39</v>
      </c>
      <c r="N210" s="5">
        <v>0</v>
      </c>
      <c r="O210" s="5">
        <v>0</v>
      </c>
      <c r="P210" s="5">
        <f t="shared" si="14"/>
        <v>19.5</v>
      </c>
      <c r="Q210" s="5"/>
      <c r="R210" s="5"/>
      <c r="S210" s="5" t="s">
        <v>195</v>
      </c>
      <c r="T210" s="5">
        <v>0</v>
      </c>
      <c r="U210" s="5"/>
      <c r="V210" s="5">
        <v>0</v>
      </c>
    </row>
    <row r="211" spans="1:22" ht="10.7" customHeight="1" x14ac:dyDescent="0.25">
      <c r="A211" s="4" t="s">
        <v>750</v>
      </c>
      <c r="B211" s="4" t="s">
        <v>268</v>
      </c>
      <c r="C211" s="5">
        <v>4</v>
      </c>
      <c r="D211" s="5">
        <v>4</v>
      </c>
      <c r="E211" s="5">
        <v>14</v>
      </c>
      <c r="F211" s="5">
        <v>3</v>
      </c>
      <c r="G211" s="5">
        <v>0</v>
      </c>
      <c r="H211" s="5">
        <v>0</v>
      </c>
      <c r="I211" s="5">
        <v>7</v>
      </c>
      <c r="J211" s="5">
        <f t="shared" si="15"/>
        <v>14</v>
      </c>
      <c r="K211" s="5"/>
      <c r="L211" s="5">
        <v>4</v>
      </c>
      <c r="M211" s="5">
        <v>144</v>
      </c>
      <c r="N211" s="5">
        <v>0</v>
      </c>
      <c r="O211" s="5">
        <v>0</v>
      </c>
      <c r="P211" s="5">
        <f t="shared" si="14"/>
        <v>36</v>
      </c>
      <c r="Q211" s="5"/>
      <c r="R211" s="5"/>
      <c r="S211" s="5" t="s">
        <v>269</v>
      </c>
      <c r="T211" s="5">
        <v>0</v>
      </c>
      <c r="U211" s="5"/>
      <c r="V211" s="5">
        <v>0</v>
      </c>
    </row>
    <row r="212" spans="1:22" ht="10.7" customHeight="1" x14ac:dyDescent="0.25">
      <c r="A212" s="4" t="s">
        <v>751</v>
      </c>
      <c r="B212" s="4" t="s">
        <v>270</v>
      </c>
      <c r="C212" s="5">
        <v>20</v>
      </c>
      <c r="D212" s="5">
        <v>17</v>
      </c>
      <c r="E212" s="5">
        <v>238</v>
      </c>
      <c r="F212" s="5">
        <v>1</v>
      </c>
      <c r="G212" s="5">
        <v>2</v>
      </c>
      <c r="H212" s="5">
        <v>0</v>
      </c>
      <c r="I212" s="5">
        <v>59</v>
      </c>
      <c r="J212" s="5">
        <f t="shared" si="15"/>
        <v>14.88</v>
      </c>
      <c r="K212" s="5"/>
      <c r="L212" s="5">
        <v>2</v>
      </c>
      <c r="M212" s="5">
        <v>199</v>
      </c>
      <c r="N212" s="5">
        <v>0</v>
      </c>
      <c r="O212" s="5">
        <v>0</v>
      </c>
      <c r="P212" s="5">
        <f t="shared" si="14"/>
        <v>99.5</v>
      </c>
      <c r="Q212" s="5"/>
      <c r="R212" s="5"/>
      <c r="S212" s="5" t="s">
        <v>271</v>
      </c>
      <c r="T212" s="5">
        <v>3</v>
      </c>
      <c r="U212" s="5"/>
      <c r="V212" s="5">
        <v>0</v>
      </c>
    </row>
    <row r="213" spans="1:22" ht="10.7" customHeight="1" x14ac:dyDescent="0.25">
      <c r="A213" s="4" t="s">
        <v>752</v>
      </c>
      <c r="B213" s="4" t="s">
        <v>272</v>
      </c>
      <c r="C213" s="5">
        <v>1</v>
      </c>
      <c r="D213" s="5">
        <v>1</v>
      </c>
      <c r="E213" s="5">
        <v>1</v>
      </c>
      <c r="F213" s="5">
        <v>1</v>
      </c>
      <c r="G213" s="5">
        <v>0</v>
      </c>
      <c r="H213" s="5">
        <v>0</v>
      </c>
      <c r="I213" s="5">
        <v>1.1000000000000001</v>
      </c>
      <c r="J213" s="5">
        <f>+E213</f>
        <v>1</v>
      </c>
      <c r="K213" s="5"/>
      <c r="L213" s="5">
        <v>0</v>
      </c>
      <c r="M213" s="5">
        <v>0</v>
      </c>
      <c r="N213" s="5"/>
      <c r="O213" s="5"/>
      <c r="P213" s="5"/>
      <c r="Q213" s="5"/>
      <c r="R213" s="5"/>
      <c r="S213" s="5"/>
      <c r="T213" s="5">
        <v>0</v>
      </c>
      <c r="U213" s="5"/>
      <c r="V213" s="5">
        <v>0</v>
      </c>
    </row>
    <row r="214" spans="1:22" ht="10.7" customHeight="1" x14ac:dyDescent="0.25">
      <c r="A214" s="4" t="s">
        <v>753</v>
      </c>
      <c r="B214" s="4" t="s">
        <v>42</v>
      </c>
      <c r="C214" s="5">
        <v>12</v>
      </c>
      <c r="D214" s="5">
        <v>9</v>
      </c>
      <c r="E214" s="5">
        <v>101</v>
      </c>
      <c r="F214" s="5">
        <v>3</v>
      </c>
      <c r="G214" s="5">
        <v>0</v>
      </c>
      <c r="H214" s="5">
        <v>0</v>
      </c>
      <c r="I214" s="5">
        <v>26.1</v>
      </c>
      <c r="J214" s="5">
        <f t="shared" ref="J214:J223" si="16">ROUND(E214/(D214-F214),2)</f>
        <v>16.829999999999998</v>
      </c>
      <c r="K214" s="5"/>
      <c r="L214" s="5">
        <v>0</v>
      </c>
      <c r="M214" s="5">
        <v>0</v>
      </c>
      <c r="N214" s="5"/>
      <c r="O214" s="5"/>
      <c r="P214" s="5"/>
      <c r="Q214" s="5"/>
      <c r="R214" s="5"/>
      <c r="S214" s="5"/>
      <c r="T214" s="5">
        <v>2</v>
      </c>
      <c r="U214" s="5"/>
      <c r="V214" s="5">
        <v>5</v>
      </c>
    </row>
    <row r="215" spans="1:22" ht="10.7" customHeight="1" x14ac:dyDescent="0.25">
      <c r="A215" s="4" t="s">
        <v>504</v>
      </c>
      <c r="B215" s="4" t="s">
        <v>273</v>
      </c>
      <c r="C215" s="5">
        <v>26</v>
      </c>
      <c r="D215" s="5">
        <v>23</v>
      </c>
      <c r="E215" s="5">
        <v>301</v>
      </c>
      <c r="F215" s="5">
        <v>4</v>
      </c>
      <c r="G215" s="5">
        <v>1</v>
      </c>
      <c r="H215" s="5">
        <v>0</v>
      </c>
      <c r="I215" s="5">
        <v>60</v>
      </c>
      <c r="J215" s="5">
        <f t="shared" si="16"/>
        <v>15.84</v>
      </c>
      <c r="K215" s="5"/>
      <c r="L215" s="5">
        <v>19</v>
      </c>
      <c r="M215" s="5">
        <v>573</v>
      </c>
      <c r="N215" s="5">
        <v>0</v>
      </c>
      <c r="O215" s="5">
        <v>0</v>
      </c>
      <c r="P215" s="5">
        <f t="shared" si="14"/>
        <v>30.16</v>
      </c>
      <c r="Q215" s="5"/>
      <c r="R215" s="5"/>
      <c r="S215" s="5" t="s">
        <v>112</v>
      </c>
      <c r="T215" s="5">
        <v>6</v>
      </c>
      <c r="U215" s="5"/>
      <c r="V215" s="5">
        <v>0</v>
      </c>
    </row>
    <row r="216" spans="1:22" ht="10.7" customHeight="1" x14ac:dyDescent="0.25">
      <c r="A216" s="4" t="s">
        <v>754</v>
      </c>
      <c r="B216" s="4" t="s">
        <v>129</v>
      </c>
      <c r="C216" s="5">
        <v>1</v>
      </c>
      <c r="D216" s="5">
        <v>2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f t="shared" si="16"/>
        <v>0</v>
      </c>
      <c r="K216" s="5"/>
      <c r="L216" s="5">
        <v>0</v>
      </c>
      <c r="M216" s="5">
        <v>5</v>
      </c>
      <c r="N216" s="5">
        <v>0</v>
      </c>
      <c r="O216" s="5">
        <v>0</v>
      </c>
      <c r="P216" s="5"/>
      <c r="Q216" s="5"/>
      <c r="R216" s="5"/>
      <c r="S216" s="5"/>
      <c r="T216" s="5">
        <v>1</v>
      </c>
      <c r="U216" s="5"/>
      <c r="V216" s="5">
        <v>0</v>
      </c>
    </row>
    <row r="217" spans="1:22" ht="10.7" customHeight="1" x14ac:dyDescent="0.25">
      <c r="A217" s="4" t="s">
        <v>755</v>
      </c>
      <c r="B217" s="4" t="s">
        <v>274</v>
      </c>
      <c r="C217" s="5">
        <v>17</v>
      </c>
      <c r="D217" s="5">
        <v>18</v>
      </c>
      <c r="E217" s="5">
        <v>245</v>
      </c>
      <c r="F217" s="5">
        <v>3</v>
      </c>
      <c r="G217" s="5">
        <v>0</v>
      </c>
      <c r="H217" s="5">
        <v>0</v>
      </c>
      <c r="I217" s="5">
        <v>42</v>
      </c>
      <c r="J217" s="5">
        <f t="shared" si="16"/>
        <v>16.329999999999998</v>
      </c>
      <c r="K217" s="5"/>
      <c r="L217" s="5">
        <v>0</v>
      </c>
      <c r="M217" s="5">
        <v>0</v>
      </c>
      <c r="N217" s="5"/>
      <c r="O217" s="5"/>
      <c r="P217" s="5"/>
      <c r="Q217" s="5"/>
      <c r="R217" s="5"/>
      <c r="S217" s="5"/>
      <c r="T217" s="5">
        <v>26</v>
      </c>
      <c r="U217" s="5"/>
      <c r="V217" s="5">
        <v>6</v>
      </c>
    </row>
    <row r="218" spans="1:22" ht="10.7" customHeight="1" x14ac:dyDescent="0.25">
      <c r="A218" s="4" t="s">
        <v>756</v>
      </c>
      <c r="B218" s="4" t="s">
        <v>275</v>
      </c>
      <c r="C218" s="5">
        <v>32</v>
      </c>
      <c r="D218" s="5">
        <v>34</v>
      </c>
      <c r="E218" s="5">
        <v>661</v>
      </c>
      <c r="F218" s="5">
        <v>10</v>
      </c>
      <c r="G218" s="5">
        <v>3</v>
      </c>
      <c r="H218" s="5">
        <v>0</v>
      </c>
      <c r="I218" s="5">
        <v>71</v>
      </c>
      <c r="J218" s="5">
        <f t="shared" si="16"/>
        <v>27.54</v>
      </c>
      <c r="K218" s="5"/>
      <c r="L218" s="5">
        <v>79</v>
      </c>
      <c r="M218" s="5">
        <v>976</v>
      </c>
      <c r="N218" s="5">
        <v>5</v>
      </c>
      <c r="O218" s="5">
        <v>1</v>
      </c>
      <c r="P218" s="5">
        <f t="shared" si="14"/>
        <v>12.35</v>
      </c>
      <c r="Q218" s="5"/>
      <c r="R218" s="5"/>
      <c r="S218" s="5" t="s">
        <v>276</v>
      </c>
      <c r="T218" s="5">
        <v>9</v>
      </c>
      <c r="U218" s="5"/>
      <c r="V218" s="5">
        <v>1</v>
      </c>
    </row>
    <row r="219" spans="1:22" ht="10.7" customHeight="1" x14ac:dyDescent="0.25">
      <c r="A219" s="4" t="s">
        <v>757</v>
      </c>
      <c r="B219" s="4" t="s">
        <v>210</v>
      </c>
      <c r="C219" s="5">
        <v>11</v>
      </c>
      <c r="D219" s="5">
        <v>15</v>
      </c>
      <c r="E219" s="5">
        <v>85</v>
      </c>
      <c r="F219" s="5">
        <v>6</v>
      </c>
      <c r="G219" s="5">
        <v>0</v>
      </c>
      <c r="H219" s="5">
        <v>0</v>
      </c>
      <c r="I219" s="5">
        <v>22.1</v>
      </c>
      <c r="J219" s="5">
        <f t="shared" si="16"/>
        <v>9.44</v>
      </c>
      <c r="K219" s="5"/>
      <c r="L219" s="5">
        <v>8</v>
      </c>
      <c r="M219" s="5">
        <v>372</v>
      </c>
      <c r="N219" s="5">
        <v>0</v>
      </c>
      <c r="O219" s="5">
        <v>0</v>
      </c>
      <c r="P219" s="5">
        <f t="shared" si="14"/>
        <v>46.5</v>
      </c>
      <c r="Q219" s="5"/>
      <c r="R219" s="5"/>
      <c r="S219" s="5" t="s">
        <v>164</v>
      </c>
      <c r="T219" s="5">
        <v>7</v>
      </c>
      <c r="U219" s="5"/>
      <c r="V219" s="5">
        <v>0</v>
      </c>
    </row>
    <row r="220" spans="1:22" ht="10.7" customHeight="1" x14ac:dyDescent="0.25">
      <c r="A220" s="4" t="s">
        <v>758</v>
      </c>
      <c r="B220" s="4" t="s">
        <v>42</v>
      </c>
      <c r="C220" s="5">
        <v>18</v>
      </c>
      <c r="D220" s="5">
        <v>21</v>
      </c>
      <c r="E220" s="5">
        <v>354</v>
      </c>
      <c r="F220" s="5">
        <v>3</v>
      </c>
      <c r="G220" s="5">
        <v>0</v>
      </c>
      <c r="H220" s="5">
        <v>1</v>
      </c>
      <c r="I220" s="5">
        <v>132.1</v>
      </c>
      <c r="J220" s="5">
        <f t="shared" si="16"/>
        <v>19.670000000000002</v>
      </c>
      <c r="K220" s="5"/>
      <c r="L220" s="5">
        <v>14</v>
      </c>
      <c r="M220" s="5">
        <v>184</v>
      </c>
      <c r="N220" s="5">
        <v>1</v>
      </c>
      <c r="O220" s="5">
        <v>0</v>
      </c>
      <c r="P220" s="5">
        <f t="shared" si="14"/>
        <v>13.14</v>
      </c>
      <c r="Q220" s="5"/>
      <c r="R220" s="5"/>
      <c r="S220" s="5" t="s">
        <v>277</v>
      </c>
      <c r="T220" s="5">
        <v>3</v>
      </c>
      <c r="U220" s="5"/>
      <c r="V220" s="5">
        <v>0</v>
      </c>
    </row>
    <row r="221" spans="1:22" ht="10.7" customHeight="1" x14ac:dyDescent="0.25">
      <c r="A221" s="2" t="s">
        <v>759</v>
      </c>
      <c r="B221" s="4" t="s">
        <v>86</v>
      </c>
      <c r="C221" s="5">
        <v>4</v>
      </c>
      <c r="D221" s="5">
        <v>5</v>
      </c>
      <c r="E221" s="5">
        <v>9</v>
      </c>
      <c r="F221" s="5">
        <v>0</v>
      </c>
      <c r="G221" s="5">
        <v>0</v>
      </c>
      <c r="H221" s="5">
        <v>0</v>
      </c>
      <c r="I221" s="5">
        <v>6</v>
      </c>
      <c r="J221" s="5">
        <f t="shared" si="16"/>
        <v>1.8</v>
      </c>
      <c r="K221" s="5"/>
      <c r="L221" s="5">
        <v>2</v>
      </c>
      <c r="M221" s="5">
        <v>24</v>
      </c>
      <c r="N221" s="5">
        <v>0</v>
      </c>
      <c r="O221" s="5">
        <v>0</v>
      </c>
      <c r="P221" s="5">
        <f t="shared" si="14"/>
        <v>12</v>
      </c>
      <c r="Q221" s="5"/>
      <c r="R221" s="5"/>
      <c r="S221" s="5" t="s">
        <v>278</v>
      </c>
      <c r="T221" s="5">
        <v>0</v>
      </c>
      <c r="U221" s="5"/>
      <c r="V221" s="5">
        <v>0</v>
      </c>
    </row>
    <row r="222" spans="1:22" ht="10.7" customHeight="1" x14ac:dyDescent="0.25">
      <c r="A222" s="4" t="s">
        <v>760</v>
      </c>
      <c r="B222" s="4" t="s">
        <v>129</v>
      </c>
      <c r="C222" s="5">
        <v>6</v>
      </c>
      <c r="D222" s="5">
        <v>4</v>
      </c>
      <c r="E222" s="5">
        <v>136</v>
      </c>
      <c r="F222" s="5">
        <v>0</v>
      </c>
      <c r="G222" s="5">
        <v>1</v>
      </c>
      <c r="H222" s="5">
        <v>0</v>
      </c>
      <c r="I222" s="5">
        <v>62</v>
      </c>
      <c r="J222" s="5">
        <f t="shared" si="16"/>
        <v>34</v>
      </c>
      <c r="K222" s="5"/>
      <c r="L222" s="5">
        <v>10</v>
      </c>
      <c r="M222" s="5">
        <v>77</v>
      </c>
      <c r="N222" s="5">
        <v>1</v>
      </c>
      <c r="O222" s="5">
        <v>0</v>
      </c>
      <c r="P222" s="5">
        <f t="shared" si="14"/>
        <v>7.7</v>
      </c>
      <c r="Q222" s="5"/>
      <c r="R222" s="5"/>
      <c r="S222" s="5" t="s">
        <v>90</v>
      </c>
      <c r="T222" s="5">
        <v>4</v>
      </c>
      <c r="U222" s="5"/>
      <c r="V222" s="5">
        <v>2</v>
      </c>
    </row>
    <row r="223" spans="1:22" ht="10.7" customHeight="1" x14ac:dyDescent="0.25">
      <c r="A223" s="4" t="s">
        <v>761</v>
      </c>
      <c r="B223" s="4" t="s">
        <v>279</v>
      </c>
      <c r="C223" s="5">
        <v>8</v>
      </c>
      <c r="D223" s="5">
        <v>5</v>
      </c>
      <c r="E223" s="5">
        <v>18</v>
      </c>
      <c r="F223" s="5">
        <v>4</v>
      </c>
      <c r="G223" s="5">
        <v>0</v>
      </c>
      <c r="H223" s="5">
        <v>0</v>
      </c>
      <c r="I223" s="5">
        <v>8.1</v>
      </c>
      <c r="J223" s="5">
        <f t="shared" si="16"/>
        <v>18</v>
      </c>
      <c r="K223" s="5"/>
      <c r="L223" s="5">
        <v>10</v>
      </c>
      <c r="M223" s="5">
        <v>267</v>
      </c>
      <c r="N223" s="5">
        <v>0</v>
      </c>
      <c r="O223" s="5">
        <v>0</v>
      </c>
      <c r="P223" s="5">
        <f t="shared" si="14"/>
        <v>26.7</v>
      </c>
      <c r="Q223" s="5"/>
      <c r="R223" s="5"/>
      <c r="S223" s="5" t="s">
        <v>280</v>
      </c>
      <c r="T223" s="5">
        <v>1</v>
      </c>
      <c r="U223" s="5"/>
      <c r="V223" s="5">
        <v>0</v>
      </c>
    </row>
    <row r="224" spans="1:22" ht="10.7" customHeight="1" x14ac:dyDescent="0.25">
      <c r="A224" s="4" t="s">
        <v>762</v>
      </c>
      <c r="B224" s="4" t="s">
        <v>281</v>
      </c>
      <c r="C224" s="5">
        <v>1</v>
      </c>
      <c r="D224" s="5">
        <v>1</v>
      </c>
      <c r="E224" s="5">
        <v>1</v>
      </c>
      <c r="F224" s="5">
        <v>1</v>
      </c>
      <c r="G224" s="5">
        <v>0</v>
      </c>
      <c r="H224" s="5">
        <v>0</v>
      </c>
      <c r="I224" s="5">
        <v>1.1000000000000001</v>
      </c>
      <c r="J224" s="5">
        <f>+E224</f>
        <v>1</v>
      </c>
      <c r="K224" s="5"/>
      <c r="L224" s="5">
        <v>0</v>
      </c>
      <c r="M224" s="5">
        <v>17</v>
      </c>
      <c r="N224" s="5">
        <v>0</v>
      </c>
      <c r="O224" s="5">
        <v>0</v>
      </c>
      <c r="P224" s="5"/>
      <c r="Q224" s="5"/>
      <c r="R224" s="5"/>
      <c r="S224" s="5"/>
      <c r="T224" s="5">
        <v>0</v>
      </c>
      <c r="U224" s="5"/>
      <c r="V224" s="5">
        <v>0</v>
      </c>
    </row>
    <row r="225" spans="1:22" ht="10.7" customHeight="1" x14ac:dyDescent="0.25">
      <c r="A225" s="4" t="s">
        <v>763</v>
      </c>
      <c r="B225" s="6" t="s">
        <v>454</v>
      </c>
      <c r="C225" s="5">
        <v>127</v>
      </c>
      <c r="D225" s="5">
        <v>140</v>
      </c>
      <c r="E225" s="5">
        <v>1773</v>
      </c>
      <c r="F225" s="5">
        <v>18</v>
      </c>
      <c r="G225" s="5">
        <v>2</v>
      </c>
      <c r="H225" s="5">
        <v>0</v>
      </c>
      <c r="I225" s="5">
        <v>65.099999999999994</v>
      </c>
      <c r="J225" s="5">
        <f t="shared" ref="J225:J233" si="17">ROUND(E225/(D225-F225),2)</f>
        <v>14.53</v>
      </c>
      <c r="K225" s="5"/>
      <c r="L225" s="5">
        <v>13</v>
      </c>
      <c r="M225" s="5">
        <v>277</v>
      </c>
      <c r="N225" s="5">
        <v>1</v>
      </c>
      <c r="O225" s="5">
        <v>0</v>
      </c>
      <c r="P225" s="5">
        <f t="shared" si="14"/>
        <v>21.31</v>
      </c>
      <c r="Q225" s="5"/>
      <c r="R225" s="5"/>
      <c r="S225" s="5" t="s">
        <v>282</v>
      </c>
      <c r="T225" s="5">
        <v>35</v>
      </c>
      <c r="U225" s="5"/>
      <c r="V225" s="5">
        <v>0</v>
      </c>
    </row>
    <row r="226" spans="1:22" ht="10.7" customHeight="1" x14ac:dyDescent="0.25">
      <c r="A226" s="4" t="s">
        <v>764</v>
      </c>
      <c r="B226" s="4" t="s">
        <v>283</v>
      </c>
      <c r="C226" s="5">
        <v>31</v>
      </c>
      <c r="D226" s="5">
        <v>30</v>
      </c>
      <c r="E226" s="5">
        <v>387</v>
      </c>
      <c r="F226" s="5">
        <v>2</v>
      </c>
      <c r="G226" s="5">
        <v>0</v>
      </c>
      <c r="H226" s="5">
        <v>0</v>
      </c>
      <c r="I226" s="5">
        <v>36.1</v>
      </c>
      <c r="J226" s="5">
        <f t="shared" si="17"/>
        <v>13.82</v>
      </c>
      <c r="K226" s="5"/>
      <c r="L226" s="5">
        <v>4</v>
      </c>
      <c r="M226" s="5">
        <v>226</v>
      </c>
      <c r="N226" s="5">
        <v>0</v>
      </c>
      <c r="O226" s="5">
        <v>0</v>
      </c>
      <c r="P226" s="5">
        <f t="shared" si="14"/>
        <v>56.5</v>
      </c>
      <c r="Q226" s="5"/>
      <c r="R226" s="5"/>
      <c r="S226" s="5" t="s">
        <v>74</v>
      </c>
      <c r="T226" s="5">
        <v>11</v>
      </c>
      <c r="U226" s="5"/>
      <c r="V226" s="5">
        <v>0</v>
      </c>
    </row>
    <row r="227" spans="1:22" ht="10.7" customHeight="1" x14ac:dyDescent="0.25">
      <c r="A227" s="4" t="s">
        <v>765</v>
      </c>
      <c r="B227" s="4" t="s">
        <v>284</v>
      </c>
      <c r="C227" s="5">
        <v>12</v>
      </c>
      <c r="D227" s="5">
        <v>12</v>
      </c>
      <c r="E227" s="5">
        <v>215</v>
      </c>
      <c r="F227" s="5">
        <v>1</v>
      </c>
      <c r="G227" s="5">
        <v>0</v>
      </c>
      <c r="H227" s="5">
        <v>0</v>
      </c>
      <c r="I227" s="5">
        <v>43.1</v>
      </c>
      <c r="J227" s="5">
        <f t="shared" si="17"/>
        <v>19.55</v>
      </c>
      <c r="K227" s="5"/>
      <c r="L227" s="5">
        <v>6</v>
      </c>
      <c r="M227" s="5">
        <v>291</v>
      </c>
      <c r="N227" s="5">
        <v>0</v>
      </c>
      <c r="O227" s="5">
        <v>0</v>
      </c>
      <c r="P227" s="5">
        <f t="shared" si="14"/>
        <v>48.5</v>
      </c>
      <c r="Q227" s="5"/>
      <c r="R227" s="5"/>
      <c r="S227" s="5" t="s">
        <v>264</v>
      </c>
      <c r="T227" s="5">
        <v>6</v>
      </c>
      <c r="U227" s="5"/>
      <c r="V227" s="5">
        <v>0</v>
      </c>
    </row>
    <row r="228" spans="1:22" ht="10.7" customHeight="1" x14ac:dyDescent="0.25">
      <c r="A228" s="4" t="s">
        <v>766</v>
      </c>
      <c r="B228" s="4" t="s">
        <v>285</v>
      </c>
      <c r="C228" s="5">
        <v>5</v>
      </c>
      <c r="D228" s="5">
        <v>4</v>
      </c>
      <c r="E228" s="5">
        <v>58</v>
      </c>
      <c r="F228" s="5">
        <v>3</v>
      </c>
      <c r="G228" s="5">
        <v>0</v>
      </c>
      <c r="H228" s="5">
        <v>0</v>
      </c>
      <c r="I228" s="5">
        <v>41.1</v>
      </c>
      <c r="J228" s="5">
        <f t="shared" si="17"/>
        <v>58</v>
      </c>
      <c r="K228" s="5"/>
      <c r="L228" s="5">
        <v>0</v>
      </c>
      <c r="M228" s="5">
        <v>0</v>
      </c>
      <c r="N228" s="5"/>
      <c r="O228" s="5"/>
      <c r="P228" s="5"/>
      <c r="Q228" s="5"/>
      <c r="R228" s="5"/>
      <c r="S228" s="5"/>
      <c r="T228" s="5">
        <v>1</v>
      </c>
      <c r="U228" s="5"/>
      <c r="V228" s="5">
        <v>0</v>
      </c>
    </row>
    <row r="229" spans="1:22" ht="10.7" customHeight="1" x14ac:dyDescent="0.25">
      <c r="A229" s="4" t="s">
        <v>767</v>
      </c>
      <c r="B229" s="4" t="s">
        <v>244</v>
      </c>
      <c r="C229" s="5">
        <v>7</v>
      </c>
      <c r="D229" s="5">
        <v>8</v>
      </c>
      <c r="E229" s="5">
        <v>103</v>
      </c>
      <c r="F229" s="5">
        <v>3</v>
      </c>
      <c r="G229" s="5">
        <v>0</v>
      </c>
      <c r="H229" s="5">
        <v>0</v>
      </c>
      <c r="I229" s="5">
        <v>38</v>
      </c>
      <c r="J229" s="5">
        <f t="shared" si="17"/>
        <v>20.6</v>
      </c>
      <c r="K229" s="5"/>
      <c r="L229" s="5">
        <v>8</v>
      </c>
      <c r="M229" s="5">
        <v>94</v>
      </c>
      <c r="N229" s="5">
        <v>1</v>
      </c>
      <c r="O229" s="5">
        <v>0</v>
      </c>
      <c r="P229" s="5">
        <f t="shared" si="14"/>
        <v>11.75</v>
      </c>
      <c r="Q229" s="5"/>
      <c r="R229" s="5"/>
      <c r="S229" s="5" t="s">
        <v>286</v>
      </c>
      <c r="T229" s="5">
        <v>4</v>
      </c>
      <c r="U229" s="5"/>
      <c r="V229" s="5">
        <v>0</v>
      </c>
    </row>
    <row r="230" spans="1:22" ht="10.7" customHeight="1" x14ac:dyDescent="0.25">
      <c r="A230" s="4" t="s">
        <v>768</v>
      </c>
      <c r="B230" s="4" t="s">
        <v>59</v>
      </c>
      <c r="C230" s="5">
        <v>2</v>
      </c>
      <c r="D230" s="5">
        <v>1</v>
      </c>
      <c r="E230" s="5">
        <v>6</v>
      </c>
      <c r="F230" s="5">
        <v>0</v>
      </c>
      <c r="G230" s="5">
        <v>0</v>
      </c>
      <c r="H230" s="5">
        <v>0</v>
      </c>
      <c r="I230" s="5">
        <v>6</v>
      </c>
      <c r="J230" s="5">
        <f t="shared" si="17"/>
        <v>6</v>
      </c>
      <c r="K230" s="5"/>
      <c r="L230" s="5">
        <v>2</v>
      </c>
      <c r="M230" s="5">
        <v>73</v>
      </c>
      <c r="N230" s="5">
        <v>0</v>
      </c>
      <c r="O230" s="5">
        <v>0</v>
      </c>
      <c r="P230" s="5">
        <f t="shared" si="14"/>
        <v>36.5</v>
      </c>
      <c r="Q230" s="5"/>
      <c r="R230" s="5"/>
      <c r="S230" s="5" t="s">
        <v>287</v>
      </c>
      <c r="T230" s="5">
        <v>0</v>
      </c>
      <c r="U230" s="5"/>
      <c r="V230" s="5">
        <v>0</v>
      </c>
    </row>
    <row r="231" spans="1:22" ht="10.7" customHeight="1" x14ac:dyDescent="0.25">
      <c r="A231" s="4" t="s">
        <v>769</v>
      </c>
      <c r="B231" s="4" t="s">
        <v>101</v>
      </c>
      <c r="C231" s="5">
        <v>8</v>
      </c>
      <c r="D231" s="5">
        <v>6</v>
      </c>
      <c r="E231" s="5">
        <v>21</v>
      </c>
      <c r="F231" s="5">
        <v>1</v>
      </c>
      <c r="G231" s="5">
        <v>0</v>
      </c>
      <c r="H231" s="5">
        <v>0</v>
      </c>
      <c r="I231" s="5">
        <v>6</v>
      </c>
      <c r="J231" s="5">
        <f t="shared" si="17"/>
        <v>4.2</v>
      </c>
      <c r="K231" s="5"/>
      <c r="L231" s="5">
        <v>5</v>
      </c>
      <c r="M231" s="5">
        <v>77</v>
      </c>
      <c r="N231" s="5">
        <v>0</v>
      </c>
      <c r="O231" s="5">
        <v>0</v>
      </c>
      <c r="P231" s="5">
        <f t="shared" si="14"/>
        <v>15.4</v>
      </c>
      <c r="Q231" s="5"/>
      <c r="R231" s="5"/>
      <c r="S231" s="5" t="s">
        <v>288</v>
      </c>
      <c r="T231" s="5">
        <v>1</v>
      </c>
      <c r="U231" s="5"/>
      <c r="V231" s="5">
        <v>0</v>
      </c>
    </row>
    <row r="232" spans="1:22" ht="10.7" customHeight="1" x14ac:dyDescent="0.25">
      <c r="A232" s="4" t="s">
        <v>770</v>
      </c>
      <c r="B232" s="4" t="s">
        <v>64</v>
      </c>
      <c r="C232" s="5">
        <v>7</v>
      </c>
      <c r="D232" s="5">
        <v>10</v>
      </c>
      <c r="E232" s="5">
        <v>18</v>
      </c>
      <c r="F232" s="5">
        <v>0</v>
      </c>
      <c r="G232" s="5">
        <v>0</v>
      </c>
      <c r="H232" s="5">
        <v>0</v>
      </c>
      <c r="I232" s="5">
        <v>6</v>
      </c>
      <c r="J232" s="5">
        <f t="shared" si="17"/>
        <v>1.8</v>
      </c>
      <c r="K232" s="5"/>
      <c r="L232" s="5">
        <v>14</v>
      </c>
      <c r="M232" s="5">
        <v>194</v>
      </c>
      <c r="N232" s="5">
        <v>0</v>
      </c>
      <c r="O232" s="5">
        <v>0</v>
      </c>
      <c r="P232" s="5">
        <f t="shared" si="14"/>
        <v>13.86</v>
      </c>
      <c r="Q232" s="5"/>
      <c r="R232" s="5"/>
      <c r="S232" s="5" t="s">
        <v>112</v>
      </c>
      <c r="T232" s="5">
        <v>3</v>
      </c>
      <c r="U232" s="5"/>
      <c r="V232" s="5">
        <v>0</v>
      </c>
    </row>
    <row r="233" spans="1:22" ht="10.7" customHeight="1" x14ac:dyDescent="0.25">
      <c r="A233" s="4" t="s">
        <v>771</v>
      </c>
      <c r="B233" s="4" t="s">
        <v>64</v>
      </c>
      <c r="C233" s="5">
        <v>7</v>
      </c>
      <c r="D233" s="5">
        <v>10</v>
      </c>
      <c r="E233" s="5">
        <v>33</v>
      </c>
      <c r="F233" s="5">
        <v>0</v>
      </c>
      <c r="G233" s="5">
        <v>0</v>
      </c>
      <c r="H233" s="5">
        <v>0</v>
      </c>
      <c r="I233" s="5">
        <v>11</v>
      </c>
      <c r="J233" s="5">
        <f t="shared" si="17"/>
        <v>3.3</v>
      </c>
      <c r="K233" s="5"/>
      <c r="L233" s="5">
        <v>0</v>
      </c>
      <c r="M233" s="5">
        <v>0</v>
      </c>
      <c r="N233" s="5"/>
      <c r="O233" s="5"/>
      <c r="P233" s="5"/>
      <c r="Q233" s="5"/>
      <c r="R233" s="5"/>
      <c r="S233" s="5"/>
      <c r="T233" s="5">
        <v>0</v>
      </c>
      <c r="U233" s="5"/>
      <c r="V233" s="5">
        <v>0</v>
      </c>
    </row>
    <row r="234" spans="1:22" ht="10.7" customHeight="1" x14ac:dyDescent="0.25">
      <c r="A234" s="4" t="s">
        <v>772</v>
      </c>
      <c r="B234" s="4" t="s">
        <v>289</v>
      </c>
      <c r="C234" s="5">
        <v>1</v>
      </c>
      <c r="D234" s="5">
        <v>1</v>
      </c>
      <c r="E234" s="5">
        <v>16</v>
      </c>
      <c r="F234" s="5">
        <v>1</v>
      </c>
      <c r="G234" s="5">
        <v>0</v>
      </c>
      <c r="H234" s="5">
        <v>0</v>
      </c>
      <c r="I234" s="5">
        <v>16.100000000000001</v>
      </c>
      <c r="J234" s="5">
        <f>+E234</f>
        <v>16</v>
      </c>
      <c r="K234" s="5"/>
      <c r="L234" s="5">
        <v>0</v>
      </c>
      <c r="M234" s="5">
        <v>18</v>
      </c>
      <c r="N234" s="5">
        <v>0</v>
      </c>
      <c r="O234" s="5">
        <v>0</v>
      </c>
      <c r="P234" s="5"/>
      <c r="Q234" s="5"/>
      <c r="R234" s="5"/>
      <c r="S234" s="5"/>
      <c r="T234" s="5">
        <v>0</v>
      </c>
      <c r="U234" s="5"/>
      <c r="V234" s="5">
        <v>0</v>
      </c>
    </row>
    <row r="235" spans="1:22" ht="10.7" customHeight="1" x14ac:dyDescent="0.25">
      <c r="A235" s="4" t="s">
        <v>773</v>
      </c>
      <c r="B235" s="4" t="s">
        <v>290</v>
      </c>
      <c r="C235" s="5">
        <v>10</v>
      </c>
      <c r="D235" s="5">
        <v>8</v>
      </c>
      <c r="E235" s="5">
        <v>38</v>
      </c>
      <c r="F235" s="5">
        <v>1</v>
      </c>
      <c r="G235" s="5">
        <v>0</v>
      </c>
      <c r="H235" s="5">
        <v>0</v>
      </c>
      <c r="I235" s="5">
        <v>12</v>
      </c>
      <c r="J235" s="5">
        <f t="shared" ref="J235:J242" si="18">ROUND(E235/(D235-F235),2)</f>
        <v>5.43</v>
      </c>
      <c r="K235" s="5"/>
      <c r="L235" s="5">
        <v>1</v>
      </c>
      <c r="M235" s="5">
        <v>41</v>
      </c>
      <c r="N235" s="5">
        <v>0</v>
      </c>
      <c r="O235" s="5">
        <v>0</v>
      </c>
      <c r="P235" s="5">
        <f t="shared" si="14"/>
        <v>41</v>
      </c>
      <c r="Q235" s="5"/>
      <c r="R235" s="5"/>
      <c r="S235" s="5" t="s">
        <v>291</v>
      </c>
      <c r="T235" s="5">
        <v>7</v>
      </c>
      <c r="U235" s="5"/>
      <c r="V235" s="5">
        <v>0</v>
      </c>
    </row>
    <row r="236" spans="1:22" ht="10.7" customHeight="1" x14ac:dyDescent="0.25">
      <c r="A236" s="4" t="s">
        <v>774</v>
      </c>
      <c r="B236" s="4" t="s">
        <v>292</v>
      </c>
      <c r="C236" s="5">
        <v>58</v>
      </c>
      <c r="D236" s="5">
        <v>68</v>
      </c>
      <c r="E236" s="5">
        <v>1905</v>
      </c>
      <c r="F236" s="5">
        <v>9</v>
      </c>
      <c r="G236" s="5">
        <v>13</v>
      </c>
      <c r="H236" s="5">
        <v>2</v>
      </c>
      <c r="I236" s="5">
        <v>138</v>
      </c>
      <c r="J236" s="5">
        <f t="shared" si="18"/>
        <v>32.29</v>
      </c>
      <c r="K236" s="5"/>
      <c r="L236" s="5">
        <v>0</v>
      </c>
      <c r="M236" s="5">
        <v>33</v>
      </c>
      <c r="N236" s="5">
        <v>0</v>
      </c>
      <c r="O236" s="5">
        <v>0</v>
      </c>
      <c r="P236" s="5"/>
      <c r="Q236" s="5"/>
      <c r="R236" s="5"/>
      <c r="S236" s="5"/>
      <c r="T236" s="5">
        <v>34</v>
      </c>
      <c r="U236" s="5"/>
      <c r="V236" s="5">
        <v>29</v>
      </c>
    </row>
    <row r="237" spans="1:22" ht="10.7" customHeight="1" x14ac:dyDescent="0.25">
      <c r="A237" s="4" t="s">
        <v>775</v>
      </c>
      <c r="B237" s="4" t="s">
        <v>136</v>
      </c>
      <c r="C237" s="5">
        <v>2</v>
      </c>
      <c r="D237" s="5">
        <v>2</v>
      </c>
      <c r="E237" s="5">
        <v>6</v>
      </c>
      <c r="F237" s="5">
        <v>1</v>
      </c>
      <c r="G237" s="5">
        <v>0</v>
      </c>
      <c r="H237" s="5">
        <v>0</v>
      </c>
      <c r="I237" s="5">
        <v>5</v>
      </c>
      <c r="J237" s="5">
        <f t="shared" si="18"/>
        <v>6</v>
      </c>
      <c r="K237" s="5"/>
      <c r="L237" s="5">
        <v>3</v>
      </c>
      <c r="M237" s="5">
        <v>17</v>
      </c>
      <c r="N237" s="5">
        <v>0</v>
      </c>
      <c r="O237" s="5">
        <v>0</v>
      </c>
      <c r="P237" s="5">
        <f t="shared" si="14"/>
        <v>5.67</v>
      </c>
      <c r="Q237" s="5"/>
      <c r="R237" s="5"/>
      <c r="S237" s="5" t="s">
        <v>30</v>
      </c>
      <c r="T237" s="5">
        <v>1</v>
      </c>
      <c r="U237" s="5"/>
      <c r="V237" s="5">
        <v>0</v>
      </c>
    </row>
    <row r="238" spans="1:22" ht="10.7" customHeight="1" x14ac:dyDescent="0.25">
      <c r="A238" s="4" t="s">
        <v>776</v>
      </c>
      <c r="B238" s="4" t="s">
        <v>133</v>
      </c>
      <c r="C238" s="5">
        <v>11</v>
      </c>
      <c r="D238" s="5">
        <v>14</v>
      </c>
      <c r="E238" s="5">
        <v>194</v>
      </c>
      <c r="F238" s="5">
        <v>1</v>
      </c>
      <c r="G238" s="5">
        <v>0</v>
      </c>
      <c r="H238" s="5">
        <v>0</v>
      </c>
      <c r="I238" s="5">
        <v>43</v>
      </c>
      <c r="J238" s="5">
        <f t="shared" si="18"/>
        <v>14.92</v>
      </c>
      <c r="K238" s="5"/>
      <c r="L238" s="5">
        <v>8</v>
      </c>
      <c r="M238" s="5">
        <v>71</v>
      </c>
      <c r="N238" s="5">
        <v>0</v>
      </c>
      <c r="O238" s="5">
        <v>0</v>
      </c>
      <c r="P238" s="5">
        <f t="shared" si="14"/>
        <v>8.8800000000000008</v>
      </c>
      <c r="Q238" s="5"/>
      <c r="R238" s="5"/>
      <c r="S238" s="5" t="s">
        <v>293</v>
      </c>
      <c r="T238" s="5">
        <v>2</v>
      </c>
      <c r="U238" s="5"/>
      <c r="V238" s="5">
        <v>0</v>
      </c>
    </row>
    <row r="239" spans="1:22" ht="10.7" customHeight="1" x14ac:dyDescent="0.25">
      <c r="A239" s="4" t="s">
        <v>777</v>
      </c>
      <c r="B239" s="4" t="s">
        <v>101</v>
      </c>
      <c r="C239" s="5">
        <v>1</v>
      </c>
      <c r="D239" s="5">
        <v>2</v>
      </c>
      <c r="E239" s="5">
        <v>0</v>
      </c>
      <c r="F239" s="5">
        <v>1</v>
      </c>
      <c r="G239" s="5">
        <v>0</v>
      </c>
      <c r="H239" s="5">
        <v>0</v>
      </c>
      <c r="I239" s="5">
        <v>0.1</v>
      </c>
      <c r="J239" s="5">
        <f t="shared" si="18"/>
        <v>0</v>
      </c>
      <c r="K239" s="5"/>
      <c r="L239" s="5">
        <v>0</v>
      </c>
      <c r="M239" s="5">
        <v>0</v>
      </c>
      <c r="N239" s="5"/>
      <c r="O239" s="5"/>
      <c r="P239" s="5"/>
      <c r="Q239" s="5"/>
      <c r="R239" s="5"/>
      <c r="S239" s="5"/>
      <c r="T239" s="5">
        <v>0</v>
      </c>
      <c r="U239" s="5"/>
      <c r="V239" s="5">
        <v>0</v>
      </c>
    </row>
    <row r="240" spans="1:22" ht="10.7" customHeight="1" x14ac:dyDescent="0.25">
      <c r="A240" s="4" t="s">
        <v>778</v>
      </c>
      <c r="B240" s="4" t="s">
        <v>101</v>
      </c>
      <c r="C240" s="5">
        <v>2</v>
      </c>
      <c r="D240" s="5">
        <v>3</v>
      </c>
      <c r="E240" s="5">
        <v>10</v>
      </c>
      <c r="F240" s="5">
        <v>1</v>
      </c>
      <c r="G240" s="5">
        <v>0</v>
      </c>
      <c r="H240" s="5">
        <v>0</v>
      </c>
      <c r="I240" s="5">
        <v>5.0999999999999996</v>
      </c>
      <c r="J240" s="5">
        <f t="shared" si="18"/>
        <v>5</v>
      </c>
      <c r="K240" s="5"/>
      <c r="L240" s="5">
        <v>0</v>
      </c>
      <c r="M240" s="5">
        <v>0</v>
      </c>
      <c r="N240" s="5"/>
      <c r="O240" s="5"/>
      <c r="P240" s="5"/>
      <c r="Q240" s="5"/>
      <c r="R240" s="5"/>
      <c r="S240" s="5"/>
      <c r="T240" s="5">
        <v>0</v>
      </c>
      <c r="U240" s="5"/>
      <c r="V240" s="5">
        <v>0</v>
      </c>
    </row>
    <row r="241" spans="1:22" ht="10.7" customHeight="1" x14ac:dyDescent="0.25">
      <c r="A241" s="4" t="s">
        <v>779</v>
      </c>
      <c r="B241" s="4" t="s">
        <v>294</v>
      </c>
      <c r="C241" s="5">
        <v>12</v>
      </c>
      <c r="D241" s="5">
        <v>12</v>
      </c>
      <c r="E241" s="5">
        <v>203</v>
      </c>
      <c r="F241" s="5">
        <v>3</v>
      </c>
      <c r="G241" s="5">
        <v>0</v>
      </c>
      <c r="H241" s="5">
        <v>0</v>
      </c>
      <c r="I241" s="5">
        <v>35</v>
      </c>
      <c r="J241" s="5">
        <f t="shared" si="18"/>
        <v>22.56</v>
      </c>
      <c r="K241" s="5"/>
      <c r="L241" s="5">
        <v>7</v>
      </c>
      <c r="M241" s="5">
        <v>263</v>
      </c>
      <c r="N241" s="5">
        <v>0</v>
      </c>
      <c r="O241" s="5">
        <v>0</v>
      </c>
      <c r="P241" s="5">
        <f t="shared" si="14"/>
        <v>37.57</v>
      </c>
      <c r="Q241" s="5"/>
      <c r="R241" s="5"/>
      <c r="S241" s="5" t="s">
        <v>295</v>
      </c>
      <c r="T241" s="5">
        <v>2</v>
      </c>
      <c r="U241" s="5"/>
      <c r="V241" s="5">
        <v>0</v>
      </c>
    </row>
    <row r="242" spans="1:22" ht="10.7" customHeight="1" x14ac:dyDescent="0.25">
      <c r="A242" s="4" t="s">
        <v>780</v>
      </c>
      <c r="B242" s="6" t="s">
        <v>455</v>
      </c>
      <c r="C242" s="5">
        <v>148</v>
      </c>
      <c r="D242" s="5">
        <v>155</v>
      </c>
      <c r="E242" s="5">
        <v>2312</v>
      </c>
      <c r="F242" s="5">
        <v>20</v>
      </c>
      <c r="G242" s="5">
        <v>2</v>
      </c>
      <c r="H242" s="5">
        <v>1</v>
      </c>
      <c r="I242" s="5">
        <v>100.1</v>
      </c>
      <c r="J242" s="5">
        <f t="shared" si="18"/>
        <v>17.13</v>
      </c>
      <c r="K242" s="5"/>
      <c r="L242" s="5">
        <v>0</v>
      </c>
      <c r="M242" s="5">
        <v>45</v>
      </c>
      <c r="N242" s="5">
        <v>0</v>
      </c>
      <c r="O242" s="5">
        <v>0</v>
      </c>
      <c r="P242" s="5"/>
      <c r="Q242" s="5"/>
      <c r="R242" s="5"/>
      <c r="S242" s="5"/>
      <c r="T242" s="5">
        <v>193</v>
      </c>
      <c r="U242" s="5"/>
      <c r="V242" s="5">
        <v>87</v>
      </c>
    </row>
    <row r="243" spans="1:22" ht="10.7" customHeight="1" x14ac:dyDescent="0.25">
      <c r="A243" s="4" t="s">
        <v>781</v>
      </c>
      <c r="B243" s="4" t="s">
        <v>148</v>
      </c>
      <c r="C243" s="5">
        <v>1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/>
      <c r="J243" s="5">
        <f>+E243</f>
        <v>0</v>
      </c>
      <c r="K243" s="5"/>
      <c r="L243" s="5">
        <v>0</v>
      </c>
      <c r="M243" s="5">
        <v>14</v>
      </c>
      <c r="N243" s="5">
        <v>0</v>
      </c>
      <c r="O243" s="5">
        <v>0</v>
      </c>
      <c r="P243" s="5"/>
      <c r="Q243" s="5"/>
      <c r="R243" s="5"/>
      <c r="S243" s="5"/>
      <c r="T243" s="5">
        <v>0</v>
      </c>
      <c r="U243" s="5"/>
      <c r="V243" s="5">
        <v>0</v>
      </c>
    </row>
    <row r="244" spans="1:22" ht="13.7" customHeight="1" x14ac:dyDescent="0.25">
      <c r="A244" s="4" t="s">
        <v>782</v>
      </c>
      <c r="B244" s="4" t="s">
        <v>237</v>
      </c>
      <c r="C244" s="5">
        <v>14</v>
      </c>
      <c r="D244" s="5">
        <v>18</v>
      </c>
      <c r="E244" s="5">
        <v>131</v>
      </c>
      <c r="F244" s="5">
        <v>3</v>
      </c>
      <c r="G244" s="5">
        <v>0</v>
      </c>
      <c r="H244" s="5">
        <v>0</v>
      </c>
      <c r="I244" s="5">
        <v>26</v>
      </c>
      <c r="J244" s="5">
        <f>ROUND(E244/(D244-F244),2)</f>
        <v>8.73</v>
      </c>
      <c r="K244" s="5"/>
      <c r="L244" s="5">
        <v>0</v>
      </c>
      <c r="M244" s="5">
        <v>0</v>
      </c>
      <c r="N244" s="5"/>
      <c r="O244" s="5"/>
      <c r="P244" s="5"/>
      <c r="Q244" s="5"/>
      <c r="R244" s="5"/>
      <c r="S244" s="5"/>
      <c r="T244" s="5">
        <v>3</v>
      </c>
      <c r="U244" s="5"/>
      <c r="V244" s="5">
        <v>0</v>
      </c>
    </row>
    <row r="245" spans="1:22" ht="10.7" customHeight="1" x14ac:dyDescent="0.25">
      <c r="A245" s="4" t="s">
        <v>783</v>
      </c>
      <c r="B245" s="4" t="s">
        <v>296</v>
      </c>
      <c r="C245" s="5">
        <v>16</v>
      </c>
      <c r="D245" s="5">
        <v>14</v>
      </c>
      <c r="E245" s="5">
        <v>120</v>
      </c>
      <c r="F245" s="5">
        <v>4</v>
      </c>
      <c r="G245" s="5">
        <v>1</v>
      </c>
      <c r="H245" s="5">
        <v>0</v>
      </c>
      <c r="I245" s="5">
        <v>65</v>
      </c>
      <c r="J245" s="5">
        <f>ROUND(E245/(D245-F245),2)</f>
        <v>12</v>
      </c>
      <c r="K245" s="5"/>
      <c r="L245" s="5">
        <v>9</v>
      </c>
      <c r="M245" s="5">
        <v>198</v>
      </c>
      <c r="N245" s="5">
        <v>0</v>
      </c>
      <c r="O245" s="5">
        <v>0</v>
      </c>
      <c r="P245" s="5">
        <f t="shared" si="14"/>
        <v>22</v>
      </c>
      <c r="Q245" s="5"/>
      <c r="R245" s="5"/>
      <c r="S245" s="5" t="s">
        <v>100</v>
      </c>
      <c r="T245" s="5">
        <v>4</v>
      </c>
      <c r="U245" s="5"/>
      <c r="V245" s="5">
        <v>0</v>
      </c>
    </row>
    <row r="246" spans="1:22" ht="10.7" customHeight="1" x14ac:dyDescent="0.25">
      <c r="A246" s="4" t="s">
        <v>784</v>
      </c>
      <c r="B246" s="4" t="s">
        <v>297</v>
      </c>
      <c r="C246" s="5">
        <v>38</v>
      </c>
      <c r="D246" s="5">
        <v>40</v>
      </c>
      <c r="E246" s="5">
        <v>536</v>
      </c>
      <c r="F246" s="5">
        <v>12</v>
      </c>
      <c r="G246" s="5">
        <v>2</v>
      </c>
      <c r="H246" s="5">
        <v>0</v>
      </c>
      <c r="I246" s="5">
        <v>74</v>
      </c>
      <c r="J246" s="5">
        <f>ROUND(E246/(D246-F246),2)</f>
        <v>19.14</v>
      </c>
      <c r="K246" s="5"/>
      <c r="L246" s="5">
        <v>0</v>
      </c>
      <c r="M246" s="5">
        <v>11</v>
      </c>
      <c r="N246" s="5">
        <v>0</v>
      </c>
      <c r="O246" s="5">
        <v>0</v>
      </c>
      <c r="P246" s="5"/>
      <c r="Q246" s="5"/>
      <c r="R246" s="5"/>
      <c r="S246" s="5"/>
      <c r="T246" s="5">
        <v>44</v>
      </c>
      <c r="U246" s="5"/>
      <c r="V246" s="5">
        <v>11</v>
      </c>
    </row>
    <row r="247" spans="1:22" ht="10.7" customHeight="1" x14ac:dyDescent="0.25">
      <c r="A247" s="4" t="s">
        <v>785</v>
      </c>
      <c r="B247" s="4" t="s">
        <v>298</v>
      </c>
      <c r="C247" s="5">
        <v>19</v>
      </c>
      <c r="D247" s="5">
        <v>10</v>
      </c>
      <c r="E247" s="5">
        <v>86</v>
      </c>
      <c r="F247" s="5">
        <v>2</v>
      </c>
      <c r="G247" s="5">
        <v>0</v>
      </c>
      <c r="H247" s="5">
        <v>0</v>
      </c>
      <c r="I247" s="5">
        <v>37</v>
      </c>
      <c r="J247" s="5">
        <f>ROUND(E247/(D247-F247),2)</f>
        <v>10.75</v>
      </c>
      <c r="K247" s="5"/>
      <c r="L247" s="5">
        <v>19</v>
      </c>
      <c r="M247" s="5">
        <v>799</v>
      </c>
      <c r="N247" s="5">
        <v>0</v>
      </c>
      <c r="O247" s="5">
        <v>0</v>
      </c>
      <c r="P247" s="5">
        <f t="shared" si="14"/>
        <v>42.05</v>
      </c>
      <c r="Q247" s="5"/>
      <c r="R247" s="5"/>
      <c r="S247" s="5" t="s">
        <v>30</v>
      </c>
      <c r="T247" s="5">
        <v>8</v>
      </c>
      <c r="U247" s="5"/>
      <c r="V247" s="5">
        <v>0</v>
      </c>
    </row>
    <row r="248" spans="1:22" ht="10.7" customHeight="1" x14ac:dyDescent="0.25">
      <c r="A248" s="4" t="s">
        <v>786</v>
      </c>
      <c r="B248" s="4" t="s">
        <v>136</v>
      </c>
      <c r="C248" s="5">
        <v>2</v>
      </c>
      <c r="D248" s="5">
        <v>3</v>
      </c>
      <c r="E248" s="5">
        <v>7</v>
      </c>
      <c r="F248" s="5">
        <v>0</v>
      </c>
      <c r="G248" s="5">
        <v>0</v>
      </c>
      <c r="H248" s="5">
        <v>0</v>
      </c>
      <c r="I248" s="5">
        <v>4</v>
      </c>
      <c r="J248" s="5">
        <f>ROUND(E248/(D248-F248),2)</f>
        <v>2.33</v>
      </c>
      <c r="K248" s="5"/>
      <c r="L248" s="5">
        <v>0</v>
      </c>
      <c r="M248" s="5">
        <v>0</v>
      </c>
      <c r="N248" s="5"/>
      <c r="O248" s="5"/>
      <c r="P248" s="5"/>
      <c r="Q248" s="5"/>
      <c r="R248" s="5"/>
      <c r="S248" s="5"/>
      <c r="T248" s="5">
        <v>1</v>
      </c>
      <c r="U248" s="5"/>
      <c r="V248" s="5">
        <v>0</v>
      </c>
    </row>
    <row r="249" spans="1:22" ht="10.7" customHeight="1" x14ac:dyDescent="0.25">
      <c r="A249" s="4" t="s">
        <v>787</v>
      </c>
      <c r="B249" s="4" t="s">
        <v>299</v>
      </c>
      <c r="C249" s="5">
        <v>1</v>
      </c>
      <c r="D249" s="5">
        <v>1</v>
      </c>
      <c r="E249" s="5">
        <v>8</v>
      </c>
      <c r="F249" s="5">
        <v>1</v>
      </c>
      <c r="G249" s="5">
        <v>0</v>
      </c>
      <c r="H249" s="5">
        <v>0</v>
      </c>
      <c r="I249" s="5">
        <v>8.1</v>
      </c>
      <c r="J249" s="5">
        <f>+E249</f>
        <v>8</v>
      </c>
      <c r="K249" s="5"/>
      <c r="L249" s="5">
        <v>0</v>
      </c>
      <c r="M249" s="5">
        <v>0</v>
      </c>
      <c r="N249" s="5"/>
      <c r="O249" s="5"/>
      <c r="P249" s="5"/>
      <c r="Q249" s="5"/>
      <c r="R249" s="5"/>
      <c r="S249" s="5"/>
      <c r="T249" s="5">
        <v>5</v>
      </c>
      <c r="U249" s="5"/>
      <c r="V249" s="5">
        <v>0</v>
      </c>
    </row>
    <row r="250" spans="1:22" ht="10.7" customHeight="1" x14ac:dyDescent="0.25">
      <c r="A250" s="4" t="s">
        <v>788</v>
      </c>
      <c r="B250" s="4" t="s">
        <v>14</v>
      </c>
      <c r="C250" s="5">
        <v>6</v>
      </c>
      <c r="D250" s="5">
        <v>4</v>
      </c>
      <c r="E250" s="5">
        <v>32</v>
      </c>
      <c r="F250" s="5">
        <v>1</v>
      </c>
      <c r="G250" s="5">
        <v>0</v>
      </c>
      <c r="H250" s="5">
        <v>0</v>
      </c>
      <c r="I250" s="5">
        <v>16</v>
      </c>
      <c r="J250" s="5">
        <f t="shared" ref="J250:J288" si="19">ROUND(E250/(D250-F250),2)</f>
        <v>10.67</v>
      </c>
      <c r="K250" s="5"/>
      <c r="L250" s="5">
        <v>10</v>
      </c>
      <c r="M250" s="5">
        <v>229</v>
      </c>
      <c r="N250" s="5">
        <v>0</v>
      </c>
      <c r="O250" s="5">
        <v>0</v>
      </c>
      <c r="P250" s="5">
        <f t="shared" si="14"/>
        <v>22.9</v>
      </c>
      <c r="Q250" s="5"/>
      <c r="R250" s="5"/>
      <c r="S250" s="5" t="s">
        <v>300</v>
      </c>
      <c r="T250" s="5">
        <v>1</v>
      </c>
      <c r="U250" s="5"/>
      <c r="V250" s="5">
        <v>0</v>
      </c>
    </row>
    <row r="251" spans="1:22" ht="10.7" customHeight="1" x14ac:dyDescent="0.25">
      <c r="A251" s="4" t="s">
        <v>789</v>
      </c>
      <c r="B251" s="4" t="s">
        <v>294</v>
      </c>
      <c r="C251" s="5">
        <v>1</v>
      </c>
      <c r="D251" s="5">
        <v>2</v>
      </c>
      <c r="E251" s="5">
        <v>1</v>
      </c>
      <c r="F251" s="5">
        <v>1</v>
      </c>
      <c r="G251" s="5">
        <v>0</v>
      </c>
      <c r="H251" s="5">
        <v>0</v>
      </c>
      <c r="I251" s="5">
        <v>1.1000000000000001</v>
      </c>
      <c r="J251" s="5">
        <f t="shared" si="19"/>
        <v>1</v>
      </c>
      <c r="K251" s="5"/>
      <c r="L251" s="5">
        <v>0</v>
      </c>
      <c r="M251" s="5">
        <v>0</v>
      </c>
      <c r="N251" s="5"/>
      <c r="O251" s="5"/>
      <c r="P251" s="5"/>
      <c r="Q251" s="5"/>
      <c r="R251" s="5"/>
      <c r="S251" s="5"/>
      <c r="T251" s="5">
        <v>0</v>
      </c>
      <c r="U251" s="5"/>
      <c r="V251" s="5">
        <v>0</v>
      </c>
    </row>
    <row r="252" spans="1:22" ht="10.7" customHeight="1" x14ac:dyDescent="0.25">
      <c r="A252" s="4" t="s">
        <v>790</v>
      </c>
      <c r="B252" s="4" t="s">
        <v>64</v>
      </c>
      <c r="C252" s="5">
        <v>10</v>
      </c>
      <c r="D252" s="5">
        <v>14</v>
      </c>
      <c r="E252" s="5">
        <v>75</v>
      </c>
      <c r="F252" s="5">
        <v>1</v>
      </c>
      <c r="G252" s="5">
        <v>0</v>
      </c>
      <c r="H252" s="5">
        <v>0</v>
      </c>
      <c r="I252" s="5">
        <v>19</v>
      </c>
      <c r="J252" s="5">
        <f t="shared" si="19"/>
        <v>5.77</v>
      </c>
      <c r="K252" s="5"/>
      <c r="L252" s="5">
        <v>2</v>
      </c>
      <c r="M252" s="5">
        <v>62</v>
      </c>
      <c r="N252" s="5">
        <v>0</v>
      </c>
      <c r="O252" s="5">
        <v>0</v>
      </c>
      <c r="P252" s="5">
        <f t="shared" si="14"/>
        <v>31</v>
      </c>
      <c r="Q252" s="5"/>
      <c r="R252" s="5"/>
      <c r="S252" s="5" t="s">
        <v>301</v>
      </c>
      <c r="T252" s="5">
        <v>2</v>
      </c>
      <c r="U252" s="5"/>
      <c r="V252" s="5">
        <v>0</v>
      </c>
    </row>
    <row r="253" spans="1:22" ht="10.7" customHeight="1" x14ac:dyDescent="0.25">
      <c r="A253" s="4" t="s">
        <v>791</v>
      </c>
      <c r="B253" s="4" t="s">
        <v>302</v>
      </c>
      <c r="C253" s="5">
        <v>12</v>
      </c>
      <c r="D253" s="5">
        <v>12</v>
      </c>
      <c r="E253" s="5">
        <v>79</v>
      </c>
      <c r="F253" s="5">
        <v>0</v>
      </c>
      <c r="G253" s="5">
        <v>0</v>
      </c>
      <c r="H253" s="5">
        <v>0</v>
      </c>
      <c r="I253" s="5">
        <v>16</v>
      </c>
      <c r="J253" s="5">
        <f t="shared" si="19"/>
        <v>6.58</v>
      </c>
      <c r="K253" s="5"/>
      <c r="L253" s="5">
        <v>2</v>
      </c>
      <c r="M253" s="5">
        <v>136</v>
      </c>
      <c r="N253" s="5">
        <v>0</v>
      </c>
      <c r="O253" s="5">
        <v>0</v>
      </c>
      <c r="P253" s="5">
        <f t="shared" si="14"/>
        <v>68</v>
      </c>
      <c r="Q253" s="5"/>
      <c r="R253" s="5"/>
      <c r="S253" s="5" t="s">
        <v>303</v>
      </c>
      <c r="T253" s="5">
        <v>1</v>
      </c>
      <c r="U253" s="5"/>
      <c r="V253" s="5">
        <v>0</v>
      </c>
    </row>
    <row r="254" spans="1:22" ht="10.7" customHeight="1" x14ac:dyDescent="0.25">
      <c r="A254" s="4" t="s">
        <v>792</v>
      </c>
      <c r="B254" s="4" t="s">
        <v>304</v>
      </c>
      <c r="C254" s="5">
        <v>58</v>
      </c>
      <c r="D254" s="5">
        <v>65</v>
      </c>
      <c r="E254" s="5">
        <v>1039</v>
      </c>
      <c r="F254" s="5">
        <v>11</v>
      </c>
      <c r="G254" s="5">
        <v>2</v>
      </c>
      <c r="H254" s="5">
        <v>0</v>
      </c>
      <c r="I254" s="5">
        <v>71</v>
      </c>
      <c r="J254" s="5">
        <f t="shared" si="19"/>
        <v>19.239999999999998</v>
      </c>
      <c r="K254" s="5"/>
      <c r="L254" s="5">
        <v>40</v>
      </c>
      <c r="M254" s="5">
        <v>517</v>
      </c>
      <c r="N254" s="5">
        <v>0</v>
      </c>
      <c r="O254" s="5">
        <v>0</v>
      </c>
      <c r="P254" s="5">
        <f t="shared" si="14"/>
        <v>12.93</v>
      </c>
      <c r="Q254" s="5"/>
      <c r="R254" s="5"/>
      <c r="S254" s="5" t="s">
        <v>41</v>
      </c>
      <c r="T254" s="5">
        <v>19</v>
      </c>
      <c r="U254" s="5"/>
      <c r="V254" s="5">
        <v>0</v>
      </c>
    </row>
    <row r="255" spans="1:22" ht="10.7" customHeight="1" x14ac:dyDescent="0.25">
      <c r="A255" s="4" t="s">
        <v>793</v>
      </c>
      <c r="B255" s="4" t="s">
        <v>305</v>
      </c>
      <c r="C255" s="5">
        <v>49</v>
      </c>
      <c r="D255" s="5">
        <v>53</v>
      </c>
      <c r="E255" s="5">
        <v>525</v>
      </c>
      <c r="F255" s="5">
        <v>4</v>
      </c>
      <c r="G255" s="5">
        <v>1</v>
      </c>
      <c r="H255" s="5">
        <v>0</v>
      </c>
      <c r="I255" s="5">
        <v>53</v>
      </c>
      <c r="J255" s="5">
        <f t="shared" si="19"/>
        <v>10.71</v>
      </c>
      <c r="K255" s="5"/>
      <c r="L255" s="5">
        <v>0</v>
      </c>
      <c r="M255" s="5">
        <v>58</v>
      </c>
      <c r="N255" s="5">
        <v>0</v>
      </c>
      <c r="O255" s="5">
        <v>0</v>
      </c>
      <c r="P255" s="5"/>
      <c r="Q255" s="5"/>
      <c r="R255" s="5"/>
      <c r="S255" s="5"/>
      <c r="T255" s="5">
        <v>34</v>
      </c>
      <c r="U255" s="5"/>
      <c r="V255" s="5">
        <v>4</v>
      </c>
    </row>
    <row r="256" spans="1:22" ht="10.7" customHeight="1" x14ac:dyDescent="0.25">
      <c r="A256" s="4" t="s">
        <v>794</v>
      </c>
      <c r="B256" s="4" t="s">
        <v>306</v>
      </c>
      <c r="C256" s="5">
        <v>5</v>
      </c>
      <c r="D256" s="5">
        <v>6</v>
      </c>
      <c r="E256" s="5">
        <v>36</v>
      </c>
      <c r="F256" s="5">
        <v>3</v>
      </c>
      <c r="G256" s="5">
        <v>0</v>
      </c>
      <c r="H256" s="5">
        <v>0</v>
      </c>
      <c r="I256" s="5">
        <v>11</v>
      </c>
      <c r="J256" s="5">
        <f t="shared" si="19"/>
        <v>12</v>
      </c>
      <c r="K256" s="5"/>
      <c r="L256" s="5">
        <v>1</v>
      </c>
      <c r="M256" s="5">
        <v>74</v>
      </c>
      <c r="N256" s="5">
        <v>0</v>
      </c>
      <c r="O256" s="5">
        <v>0</v>
      </c>
      <c r="P256" s="5">
        <f t="shared" si="14"/>
        <v>74</v>
      </c>
      <c r="Q256" s="5"/>
      <c r="R256" s="5"/>
      <c r="S256" s="5" t="s">
        <v>48</v>
      </c>
      <c r="T256" s="5">
        <v>0</v>
      </c>
      <c r="U256" s="5"/>
      <c r="V256" s="5">
        <v>0</v>
      </c>
    </row>
    <row r="257" spans="1:22" ht="10.7" customHeight="1" x14ac:dyDescent="0.25">
      <c r="A257" s="4" t="s">
        <v>795</v>
      </c>
      <c r="B257" s="4" t="s">
        <v>61</v>
      </c>
      <c r="C257" s="5">
        <v>2</v>
      </c>
      <c r="D257" s="5">
        <v>2</v>
      </c>
      <c r="E257" s="5">
        <v>6</v>
      </c>
      <c r="F257" s="5">
        <v>0</v>
      </c>
      <c r="G257" s="5">
        <v>0</v>
      </c>
      <c r="H257" s="5">
        <v>0</v>
      </c>
      <c r="I257" s="5">
        <v>4</v>
      </c>
      <c r="J257" s="5">
        <f t="shared" si="19"/>
        <v>3</v>
      </c>
      <c r="K257" s="5"/>
      <c r="L257" s="5">
        <v>0</v>
      </c>
      <c r="M257" s="5">
        <v>0</v>
      </c>
      <c r="N257" s="5"/>
      <c r="O257" s="5"/>
      <c r="P257" s="5"/>
      <c r="Q257" s="5"/>
      <c r="R257" s="5"/>
      <c r="S257" s="5"/>
      <c r="T257" s="5">
        <v>0</v>
      </c>
      <c r="U257" s="5"/>
      <c r="V257" s="5">
        <v>0</v>
      </c>
    </row>
    <row r="258" spans="1:22" ht="10.7" customHeight="1" x14ac:dyDescent="0.25">
      <c r="A258" s="4" t="s">
        <v>796</v>
      </c>
      <c r="B258" s="4" t="s">
        <v>129</v>
      </c>
      <c r="C258" s="5">
        <v>2</v>
      </c>
      <c r="D258" s="5">
        <v>1</v>
      </c>
      <c r="E258" s="5">
        <v>5</v>
      </c>
      <c r="F258" s="5">
        <v>0</v>
      </c>
      <c r="G258" s="5">
        <v>0</v>
      </c>
      <c r="H258" s="5">
        <v>0</v>
      </c>
      <c r="I258" s="5">
        <v>5</v>
      </c>
      <c r="J258" s="5">
        <f t="shared" si="19"/>
        <v>5</v>
      </c>
      <c r="K258" s="5"/>
      <c r="L258" s="5">
        <v>0</v>
      </c>
      <c r="M258" s="5">
        <v>0</v>
      </c>
      <c r="N258" s="5"/>
      <c r="O258" s="5"/>
      <c r="P258" s="5"/>
      <c r="Q258" s="5"/>
      <c r="R258" s="5"/>
      <c r="S258" s="5"/>
      <c r="T258" s="5">
        <v>1</v>
      </c>
      <c r="U258" s="5"/>
      <c r="V258" s="5">
        <v>0</v>
      </c>
    </row>
    <row r="259" spans="1:22" ht="10.7" customHeight="1" x14ac:dyDescent="0.25">
      <c r="A259" s="4" t="s">
        <v>797</v>
      </c>
      <c r="B259" s="4" t="s">
        <v>43</v>
      </c>
      <c r="C259" s="5">
        <v>2</v>
      </c>
      <c r="D259" s="5">
        <v>3</v>
      </c>
      <c r="E259" s="5">
        <v>24</v>
      </c>
      <c r="F259" s="5">
        <v>1</v>
      </c>
      <c r="G259" s="5">
        <v>0</v>
      </c>
      <c r="H259" s="5">
        <v>0</v>
      </c>
      <c r="I259" s="5">
        <v>11.1</v>
      </c>
      <c r="J259" s="5">
        <f t="shared" si="19"/>
        <v>12</v>
      </c>
      <c r="K259" s="5"/>
      <c r="L259" s="5">
        <v>0</v>
      </c>
      <c r="M259" s="5">
        <v>0</v>
      </c>
      <c r="N259" s="5"/>
      <c r="O259" s="5"/>
      <c r="P259" s="5"/>
      <c r="Q259" s="5"/>
      <c r="R259" s="5"/>
      <c r="S259" s="5"/>
      <c r="T259" s="5">
        <v>2</v>
      </c>
      <c r="U259" s="5"/>
      <c r="V259" s="5">
        <v>0</v>
      </c>
    </row>
    <row r="260" spans="1:22" ht="10.7" customHeight="1" x14ac:dyDescent="0.25">
      <c r="A260" s="4" t="s">
        <v>798</v>
      </c>
      <c r="B260" s="4" t="s">
        <v>307</v>
      </c>
      <c r="C260" s="5">
        <v>46</v>
      </c>
      <c r="D260" s="5">
        <v>47</v>
      </c>
      <c r="E260" s="5">
        <v>661</v>
      </c>
      <c r="F260" s="5">
        <v>7</v>
      </c>
      <c r="G260" s="5">
        <v>3</v>
      </c>
      <c r="H260" s="5">
        <v>0</v>
      </c>
      <c r="I260" s="5">
        <v>67</v>
      </c>
      <c r="J260" s="5">
        <f t="shared" si="19"/>
        <v>16.53</v>
      </c>
      <c r="K260" s="5"/>
      <c r="L260" s="5">
        <v>51</v>
      </c>
      <c r="M260" s="5">
        <v>1604</v>
      </c>
      <c r="N260" s="5">
        <v>2</v>
      </c>
      <c r="O260" s="5">
        <v>0</v>
      </c>
      <c r="P260" s="5">
        <f t="shared" ref="P260:P323" si="20">ROUND(M260/L260,2)</f>
        <v>31.45</v>
      </c>
      <c r="Q260" s="5"/>
      <c r="R260" s="5"/>
      <c r="S260" s="5" t="s">
        <v>308</v>
      </c>
      <c r="T260" s="5">
        <v>27</v>
      </c>
      <c r="U260" s="5"/>
      <c r="V260" s="5">
        <v>0</v>
      </c>
    </row>
    <row r="261" spans="1:22" ht="10.7" customHeight="1" x14ac:dyDescent="0.25">
      <c r="A261" s="4" t="s">
        <v>799</v>
      </c>
      <c r="B261" s="4" t="s">
        <v>220</v>
      </c>
      <c r="C261" s="5">
        <v>7</v>
      </c>
      <c r="D261" s="5">
        <v>7</v>
      </c>
      <c r="E261" s="5">
        <v>89</v>
      </c>
      <c r="F261" s="5">
        <v>4</v>
      </c>
      <c r="G261" s="5">
        <v>1</v>
      </c>
      <c r="H261" s="5">
        <v>0</v>
      </c>
      <c r="I261" s="5">
        <v>50.1</v>
      </c>
      <c r="J261" s="5">
        <f t="shared" si="19"/>
        <v>29.67</v>
      </c>
      <c r="K261" s="5"/>
      <c r="L261" s="5">
        <v>5</v>
      </c>
      <c r="M261" s="5">
        <v>272</v>
      </c>
      <c r="N261" s="5">
        <v>0</v>
      </c>
      <c r="O261" s="5">
        <v>0</v>
      </c>
      <c r="P261" s="5">
        <f t="shared" si="20"/>
        <v>54.4</v>
      </c>
      <c r="Q261" s="5"/>
      <c r="R261" s="5"/>
      <c r="S261" s="5" t="s">
        <v>309</v>
      </c>
      <c r="T261" s="5">
        <v>2</v>
      </c>
      <c r="U261" s="5"/>
      <c r="V261" s="5">
        <v>0</v>
      </c>
    </row>
    <row r="262" spans="1:22" ht="10.7" customHeight="1" x14ac:dyDescent="0.25">
      <c r="A262" s="4" t="s">
        <v>800</v>
      </c>
      <c r="B262" s="4" t="s">
        <v>148</v>
      </c>
      <c r="C262" s="5">
        <v>1</v>
      </c>
      <c r="D262" s="5">
        <v>2</v>
      </c>
      <c r="E262" s="5">
        <v>5</v>
      </c>
      <c r="F262" s="5">
        <v>0</v>
      </c>
      <c r="G262" s="5">
        <v>0</v>
      </c>
      <c r="H262" s="5">
        <v>0</v>
      </c>
      <c r="I262" s="5">
        <v>5</v>
      </c>
      <c r="J262" s="5">
        <f t="shared" si="19"/>
        <v>2.5</v>
      </c>
      <c r="K262" s="5"/>
      <c r="L262" s="5">
        <v>0</v>
      </c>
      <c r="M262" s="5">
        <v>0</v>
      </c>
      <c r="N262" s="5"/>
      <c r="O262" s="5"/>
      <c r="P262" s="5"/>
      <c r="Q262" s="5"/>
      <c r="R262" s="5"/>
      <c r="S262" s="5"/>
      <c r="T262" s="5">
        <v>0</v>
      </c>
      <c r="U262" s="5"/>
      <c r="V262" s="5">
        <v>0</v>
      </c>
    </row>
    <row r="263" spans="1:22" ht="10.7" customHeight="1" x14ac:dyDescent="0.25">
      <c r="A263" s="4" t="s">
        <v>801</v>
      </c>
      <c r="B263" s="4" t="s">
        <v>170</v>
      </c>
      <c r="C263" s="5">
        <v>41</v>
      </c>
      <c r="D263" s="5">
        <v>49</v>
      </c>
      <c r="E263" s="5">
        <v>469</v>
      </c>
      <c r="F263" s="5">
        <v>8</v>
      </c>
      <c r="G263" s="5">
        <v>2</v>
      </c>
      <c r="H263" s="5">
        <v>0</v>
      </c>
      <c r="I263" s="5">
        <v>64</v>
      </c>
      <c r="J263" s="5">
        <f t="shared" si="19"/>
        <v>11.44</v>
      </c>
      <c r="K263" s="5"/>
      <c r="L263" s="5">
        <v>6</v>
      </c>
      <c r="M263" s="5">
        <v>113</v>
      </c>
      <c r="N263" s="5">
        <v>0</v>
      </c>
      <c r="O263" s="5">
        <v>0</v>
      </c>
      <c r="P263" s="5">
        <f t="shared" si="20"/>
        <v>18.829999999999998</v>
      </c>
      <c r="Q263" s="5"/>
      <c r="R263" s="5"/>
      <c r="S263" s="5" t="s">
        <v>252</v>
      </c>
      <c r="T263" s="5">
        <v>8</v>
      </c>
      <c r="U263" s="5"/>
      <c r="V263" s="5">
        <v>0</v>
      </c>
    </row>
    <row r="264" spans="1:22" ht="10.7" customHeight="1" x14ac:dyDescent="0.25">
      <c r="A264" s="4" t="s">
        <v>802</v>
      </c>
      <c r="B264" s="4" t="s">
        <v>129</v>
      </c>
      <c r="C264" s="5">
        <v>2</v>
      </c>
      <c r="D264" s="5">
        <v>2</v>
      </c>
      <c r="E264" s="5">
        <v>2</v>
      </c>
      <c r="F264" s="5">
        <v>1</v>
      </c>
      <c r="G264" s="5">
        <v>0</v>
      </c>
      <c r="H264" s="5">
        <v>0</v>
      </c>
      <c r="I264" s="5">
        <v>1.1000000000000001</v>
      </c>
      <c r="J264" s="5">
        <f t="shared" si="19"/>
        <v>2</v>
      </c>
      <c r="K264" s="5"/>
      <c r="L264" s="5">
        <v>0</v>
      </c>
      <c r="M264" s="5">
        <v>0</v>
      </c>
      <c r="N264" s="5"/>
      <c r="O264" s="5"/>
      <c r="P264" s="5"/>
      <c r="Q264" s="5"/>
      <c r="R264" s="5"/>
      <c r="S264" s="5"/>
      <c r="T264" s="5">
        <v>2</v>
      </c>
      <c r="U264" s="5"/>
      <c r="V264" s="5">
        <v>0</v>
      </c>
    </row>
    <row r="265" spans="1:22" ht="10.7" customHeight="1" x14ac:dyDescent="0.25">
      <c r="A265" s="4" t="s">
        <v>803</v>
      </c>
      <c r="B265" s="4" t="s">
        <v>310</v>
      </c>
      <c r="C265" s="5">
        <v>11</v>
      </c>
      <c r="D265" s="5">
        <v>9</v>
      </c>
      <c r="E265" s="5">
        <v>45</v>
      </c>
      <c r="F265" s="5">
        <v>6</v>
      </c>
      <c r="G265" s="5">
        <v>0</v>
      </c>
      <c r="H265" s="5">
        <v>0</v>
      </c>
      <c r="I265" s="5">
        <v>15.1</v>
      </c>
      <c r="J265" s="5">
        <f t="shared" si="19"/>
        <v>15</v>
      </c>
      <c r="K265" s="5"/>
      <c r="L265" s="5">
        <v>11</v>
      </c>
      <c r="M265" s="5">
        <v>379</v>
      </c>
      <c r="N265" s="5">
        <v>0</v>
      </c>
      <c r="O265" s="5">
        <v>0</v>
      </c>
      <c r="P265" s="5">
        <f t="shared" si="20"/>
        <v>34.450000000000003</v>
      </c>
      <c r="Q265" s="5"/>
      <c r="R265" s="5"/>
      <c r="S265" s="5" t="s">
        <v>311</v>
      </c>
      <c r="T265" s="5">
        <v>6</v>
      </c>
      <c r="U265" s="5"/>
      <c r="V265" s="5">
        <v>0</v>
      </c>
    </row>
    <row r="266" spans="1:22" ht="10.7" customHeight="1" x14ac:dyDescent="0.25">
      <c r="A266" s="4" t="s">
        <v>804</v>
      </c>
      <c r="B266" s="4" t="s">
        <v>281</v>
      </c>
      <c r="C266" s="5">
        <v>11</v>
      </c>
      <c r="D266" s="5">
        <v>14</v>
      </c>
      <c r="E266" s="5">
        <v>166</v>
      </c>
      <c r="F266" s="5">
        <v>1</v>
      </c>
      <c r="G266" s="5">
        <v>0</v>
      </c>
      <c r="H266" s="5">
        <v>0</v>
      </c>
      <c r="I266" s="5">
        <v>33.1</v>
      </c>
      <c r="J266" s="5">
        <f t="shared" si="19"/>
        <v>12.77</v>
      </c>
      <c r="K266" s="5"/>
      <c r="L266" s="5">
        <v>2</v>
      </c>
      <c r="M266" s="5">
        <v>31</v>
      </c>
      <c r="N266" s="5">
        <v>0</v>
      </c>
      <c r="O266" s="5">
        <v>0</v>
      </c>
      <c r="P266" s="5">
        <f t="shared" si="20"/>
        <v>15.5</v>
      </c>
      <c r="Q266" s="5"/>
      <c r="R266" s="5"/>
      <c r="S266" s="5" t="s">
        <v>312</v>
      </c>
      <c r="T266" s="5">
        <v>7</v>
      </c>
      <c r="U266" s="5"/>
      <c r="V266" s="5">
        <v>0</v>
      </c>
    </row>
    <row r="267" spans="1:22" ht="10.7" customHeight="1" x14ac:dyDescent="0.25">
      <c r="A267" s="2" t="s">
        <v>805</v>
      </c>
      <c r="B267" s="4" t="s">
        <v>64</v>
      </c>
      <c r="C267" s="5">
        <v>1</v>
      </c>
      <c r="D267" s="5">
        <v>1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f t="shared" si="19"/>
        <v>0</v>
      </c>
      <c r="K267" s="5"/>
      <c r="L267" s="5">
        <v>0</v>
      </c>
      <c r="M267" s="5">
        <v>0</v>
      </c>
      <c r="N267" s="5"/>
      <c r="O267" s="5"/>
      <c r="P267" s="5"/>
      <c r="Q267" s="5"/>
      <c r="R267" s="5"/>
      <c r="S267" s="5"/>
      <c r="T267" s="5">
        <v>0</v>
      </c>
      <c r="U267" s="5"/>
      <c r="V267" s="5">
        <v>0</v>
      </c>
    </row>
    <row r="268" spans="1:22" ht="10.7" customHeight="1" x14ac:dyDescent="0.25">
      <c r="A268" s="4" t="s">
        <v>806</v>
      </c>
      <c r="B268" s="4" t="s">
        <v>127</v>
      </c>
      <c r="C268" s="5">
        <v>12</v>
      </c>
      <c r="D268" s="5">
        <v>14</v>
      </c>
      <c r="E268" s="5">
        <v>284</v>
      </c>
      <c r="F268" s="5">
        <v>1</v>
      </c>
      <c r="G268" s="5">
        <v>1</v>
      </c>
      <c r="H268" s="5">
        <v>0</v>
      </c>
      <c r="I268" s="5">
        <v>86</v>
      </c>
      <c r="J268" s="5">
        <f t="shared" si="19"/>
        <v>21.85</v>
      </c>
      <c r="K268" s="5"/>
      <c r="L268" s="5">
        <v>19</v>
      </c>
      <c r="M268" s="5">
        <v>341</v>
      </c>
      <c r="N268" s="5">
        <v>0</v>
      </c>
      <c r="O268" s="5">
        <v>0</v>
      </c>
      <c r="P268" s="5">
        <f t="shared" si="20"/>
        <v>17.95</v>
      </c>
      <c r="Q268" s="5"/>
      <c r="R268" s="5"/>
      <c r="S268" s="5" t="s">
        <v>40</v>
      </c>
      <c r="T268" s="5">
        <v>4</v>
      </c>
      <c r="U268" s="5"/>
      <c r="V268" s="5">
        <v>0</v>
      </c>
    </row>
    <row r="269" spans="1:22" ht="10.7" customHeight="1" x14ac:dyDescent="0.25">
      <c r="A269" s="4" t="s">
        <v>807</v>
      </c>
      <c r="B269" s="4" t="s">
        <v>313</v>
      </c>
      <c r="C269" s="5">
        <v>35</v>
      </c>
      <c r="D269" s="5">
        <v>44</v>
      </c>
      <c r="E269" s="5">
        <v>453</v>
      </c>
      <c r="F269" s="5">
        <v>5</v>
      </c>
      <c r="G269" s="5">
        <v>0</v>
      </c>
      <c r="H269" s="5">
        <v>0</v>
      </c>
      <c r="I269" s="5">
        <v>39.1</v>
      </c>
      <c r="J269" s="5">
        <f t="shared" si="19"/>
        <v>11.62</v>
      </c>
      <c r="K269" s="5"/>
      <c r="L269" s="5">
        <v>4</v>
      </c>
      <c r="M269" s="5">
        <v>168</v>
      </c>
      <c r="N269" s="5">
        <v>0</v>
      </c>
      <c r="O269" s="5">
        <v>0</v>
      </c>
      <c r="P269" s="5">
        <f t="shared" si="20"/>
        <v>42</v>
      </c>
      <c r="Q269" s="5"/>
      <c r="R269" s="5"/>
      <c r="S269" s="5" t="s">
        <v>314</v>
      </c>
      <c r="T269" s="5">
        <v>14</v>
      </c>
      <c r="U269" s="5"/>
      <c r="V269" s="5">
        <v>0</v>
      </c>
    </row>
    <row r="270" spans="1:22" ht="10.7" customHeight="1" x14ac:dyDescent="0.25">
      <c r="A270" s="4" t="s">
        <v>808</v>
      </c>
      <c r="B270" s="4" t="s">
        <v>113</v>
      </c>
      <c r="C270" s="5">
        <v>12</v>
      </c>
      <c r="D270" s="5">
        <v>13</v>
      </c>
      <c r="E270" s="5">
        <v>113</v>
      </c>
      <c r="F270" s="5">
        <v>2</v>
      </c>
      <c r="G270" s="5">
        <v>0</v>
      </c>
      <c r="H270" s="5">
        <v>0</v>
      </c>
      <c r="I270" s="5">
        <v>23</v>
      </c>
      <c r="J270" s="5">
        <f t="shared" si="19"/>
        <v>10.27</v>
      </c>
      <c r="K270" s="5"/>
      <c r="L270" s="5">
        <v>1</v>
      </c>
      <c r="M270" s="5">
        <v>7</v>
      </c>
      <c r="N270" s="5">
        <v>0</v>
      </c>
      <c r="O270" s="5">
        <v>0</v>
      </c>
      <c r="P270" s="5">
        <f t="shared" si="20"/>
        <v>7</v>
      </c>
      <c r="Q270" s="5"/>
      <c r="R270" s="5"/>
      <c r="S270" s="5" t="s">
        <v>303</v>
      </c>
      <c r="T270" s="5">
        <v>8</v>
      </c>
      <c r="U270" s="5"/>
      <c r="V270" s="5">
        <v>0</v>
      </c>
    </row>
    <row r="271" spans="1:22" ht="10.7" customHeight="1" x14ac:dyDescent="0.25">
      <c r="A271" s="4" t="s">
        <v>809</v>
      </c>
      <c r="B271" s="4" t="s">
        <v>315</v>
      </c>
      <c r="C271" s="5">
        <v>43</v>
      </c>
      <c r="D271" s="5">
        <v>30</v>
      </c>
      <c r="E271" s="5">
        <v>203</v>
      </c>
      <c r="F271" s="5">
        <v>13</v>
      </c>
      <c r="G271" s="5">
        <v>0</v>
      </c>
      <c r="H271" s="5">
        <v>0</v>
      </c>
      <c r="I271" s="5">
        <v>29</v>
      </c>
      <c r="J271" s="5">
        <f t="shared" si="19"/>
        <v>11.94</v>
      </c>
      <c r="K271" s="5"/>
      <c r="L271" s="5">
        <v>38</v>
      </c>
      <c r="M271" s="5">
        <v>617</v>
      </c>
      <c r="N271" s="5">
        <v>2</v>
      </c>
      <c r="O271" s="5">
        <v>0</v>
      </c>
      <c r="P271" s="5">
        <f t="shared" si="20"/>
        <v>16.239999999999998</v>
      </c>
      <c r="Q271" s="5"/>
      <c r="R271" s="5"/>
      <c r="S271" s="5" t="s">
        <v>316</v>
      </c>
      <c r="T271" s="5">
        <v>5</v>
      </c>
      <c r="U271" s="5"/>
      <c r="V271" s="5">
        <v>0</v>
      </c>
    </row>
    <row r="272" spans="1:22" ht="10.7" customHeight="1" x14ac:dyDescent="0.25">
      <c r="A272" s="4" t="s">
        <v>810</v>
      </c>
      <c r="B272" s="4" t="s">
        <v>317</v>
      </c>
      <c r="C272" s="5">
        <v>45</v>
      </c>
      <c r="D272" s="5">
        <v>36</v>
      </c>
      <c r="E272" s="5">
        <v>161</v>
      </c>
      <c r="F272" s="5">
        <v>10</v>
      </c>
      <c r="G272" s="5">
        <v>0</v>
      </c>
      <c r="H272" s="5">
        <v>0</v>
      </c>
      <c r="I272" s="5">
        <v>39</v>
      </c>
      <c r="J272" s="5">
        <f t="shared" si="19"/>
        <v>6.19</v>
      </c>
      <c r="K272" s="5"/>
      <c r="L272" s="5">
        <v>35</v>
      </c>
      <c r="M272" s="5">
        <v>1457</v>
      </c>
      <c r="N272" s="5">
        <v>0</v>
      </c>
      <c r="O272" s="5">
        <v>0</v>
      </c>
      <c r="P272" s="5">
        <f t="shared" si="20"/>
        <v>41.63</v>
      </c>
      <c r="Q272" s="5"/>
      <c r="R272" s="5"/>
      <c r="S272" s="5" t="s">
        <v>318</v>
      </c>
      <c r="T272" s="5">
        <v>17</v>
      </c>
      <c r="U272" s="5"/>
      <c r="V272" s="5">
        <v>0</v>
      </c>
    </row>
    <row r="273" spans="1:22" ht="10.7" customHeight="1" x14ac:dyDescent="0.25">
      <c r="A273" s="4" t="s">
        <v>811</v>
      </c>
      <c r="B273" s="4" t="s">
        <v>319</v>
      </c>
      <c r="C273" s="5">
        <v>24</v>
      </c>
      <c r="D273" s="5">
        <v>28</v>
      </c>
      <c r="E273" s="5">
        <v>350</v>
      </c>
      <c r="F273" s="5">
        <v>7</v>
      </c>
      <c r="G273" s="5">
        <v>1</v>
      </c>
      <c r="H273" s="5">
        <v>0</v>
      </c>
      <c r="I273" s="5">
        <v>55</v>
      </c>
      <c r="J273" s="5">
        <f t="shared" si="19"/>
        <v>16.670000000000002</v>
      </c>
      <c r="K273" s="5"/>
      <c r="L273" s="5">
        <v>3</v>
      </c>
      <c r="M273" s="5">
        <v>30</v>
      </c>
      <c r="N273" s="5">
        <v>0</v>
      </c>
      <c r="O273" s="5">
        <v>0</v>
      </c>
      <c r="P273" s="5">
        <f t="shared" si="20"/>
        <v>10</v>
      </c>
      <c r="Q273" s="5"/>
      <c r="R273" s="5"/>
      <c r="S273" s="5" t="s">
        <v>320</v>
      </c>
      <c r="T273" s="5">
        <v>9</v>
      </c>
      <c r="U273" s="5"/>
      <c r="V273" s="5">
        <v>0</v>
      </c>
    </row>
    <row r="274" spans="1:22" ht="10.7" customHeight="1" x14ac:dyDescent="0.25">
      <c r="A274" s="4" t="s">
        <v>812</v>
      </c>
      <c r="B274" s="4" t="s">
        <v>155</v>
      </c>
      <c r="C274" s="5">
        <v>9</v>
      </c>
      <c r="D274" s="5">
        <v>4</v>
      </c>
      <c r="E274" s="5">
        <v>74</v>
      </c>
      <c r="F274" s="5">
        <v>2</v>
      </c>
      <c r="G274" s="5">
        <v>0</v>
      </c>
      <c r="H274" s="5">
        <v>0</v>
      </c>
      <c r="I274" s="5">
        <v>23</v>
      </c>
      <c r="J274" s="5">
        <f t="shared" si="19"/>
        <v>37</v>
      </c>
      <c r="K274" s="5"/>
      <c r="L274" s="5">
        <v>14</v>
      </c>
      <c r="M274" s="5">
        <v>387</v>
      </c>
      <c r="N274" s="5">
        <v>0</v>
      </c>
      <c r="O274" s="5">
        <v>0</v>
      </c>
      <c r="P274" s="5">
        <f t="shared" si="20"/>
        <v>27.64</v>
      </c>
      <c r="Q274" s="5"/>
      <c r="R274" s="5"/>
      <c r="S274" s="5" t="s">
        <v>321</v>
      </c>
      <c r="T274" s="5">
        <v>4</v>
      </c>
      <c r="U274" s="5"/>
      <c r="V274" s="5">
        <v>0</v>
      </c>
    </row>
    <row r="275" spans="1:22" ht="10.7" customHeight="1" x14ac:dyDescent="0.25">
      <c r="A275" s="4" t="s">
        <v>813</v>
      </c>
      <c r="B275" s="4" t="s">
        <v>322</v>
      </c>
      <c r="C275" s="5">
        <v>9</v>
      </c>
      <c r="D275" s="5">
        <v>10</v>
      </c>
      <c r="E275" s="5">
        <v>184</v>
      </c>
      <c r="F275" s="5">
        <v>0</v>
      </c>
      <c r="G275" s="5">
        <v>0</v>
      </c>
      <c r="H275" s="5">
        <v>0</v>
      </c>
      <c r="I275" s="5">
        <v>44</v>
      </c>
      <c r="J275" s="5">
        <f t="shared" si="19"/>
        <v>18.399999999999999</v>
      </c>
      <c r="K275" s="5"/>
      <c r="L275" s="5">
        <v>0</v>
      </c>
      <c r="M275" s="5">
        <v>0</v>
      </c>
      <c r="N275" s="5"/>
      <c r="O275" s="5"/>
      <c r="P275" s="5"/>
      <c r="Q275" s="5"/>
      <c r="R275" s="5"/>
      <c r="S275" s="5"/>
      <c r="T275" s="5">
        <v>4</v>
      </c>
      <c r="U275" s="5"/>
      <c r="V275" s="5">
        <v>0</v>
      </c>
    </row>
    <row r="276" spans="1:22" ht="10.7" customHeight="1" x14ac:dyDescent="0.25">
      <c r="A276" s="4" t="s">
        <v>814</v>
      </c>
      <c r="B276" s="4" t="s">
        <v>323</v>
      </c>
      <c r="C276" s="5">
        <v>16</v>
      </c>
      <c r="D276" s="5">
        <v>8</v>
      </c>
      <c r="E276" s="5">
        <v>42</v>
      </c>
      <c r="F276" s="5">
        <v>6</v>
      </c>
      <c r="G276" s="5">
        <v>0</v>
      </c>
      <c r="H276" s="5">
        <v>0</v>
      </c>
      <c r="I276" s="5">
        <v>8.1</v>
      </c>
      <c r="J276" s="5">
        <f t="shared" si="19"/>
        <v>21</v>
      </c>
      <c r="K276" s="5"/>
      <c r="L276" s="5">
        <v>13</v>
      </c>
      <c r="M276" s="5">
        <v>309</v>
      </c>
      <c r="N276" s="5">
        <v>0</v>
      </c>
      <c r="O276" s="5">
        <v>0</v>
      </c>
      <c r="P276" s="5">
        <f t="shared" si="20"/>
        <v>23.77</v>
      </c>
      <c r="Q276" s="5"/>
      <c r="R276" s="5"/>
      <c r="S276" s="5" t="s">
        <v>324</v>
      </c>
      <c r="T276" s="5">
        <v>5</v>
      </c>
      <c r="U276" s="5"/>
      <c r="V276" s="5">
        <v>0</v>
      </c>
    </row>
    <row r="277" spans="1:22" ht="10.7" customHeight="1" x14ac:dyDescent="0.25">
      <c r="A277" s="4" t="s">
        <v>815</v>
      </c>
      <c r="B277" s="4" t="s">
        <v>129</v>
      </c>
      <c r="C277" s="5">
        <v>5</v>
      </c>
      <c r="D277" s="5">
        <v>7</v>
      </c>
      <c r="E277" s="5">
        <v>8</v>
      </c>
      <c r="F277" s="5">
        <v>1</v>
      </c>
      <c r="G277" s="5">
        <v>0</v>
      </c>
      <c r="H277" s="5">
        <v>0</v>
      </c>
      <c r="I277" s="5">
        <v>3</v>
      </c>
      <c r="J277" s="5">
        <f t="shared" si="19"/>
        <v>1.33</v>
      </c>
      <c r="K277" s="5"/>
      <c r="L277" s="5">
        <v>0</v>
      </c>
      <c r="M277" s="5">
        <v>19</v>
      </c>
      <c r="N277" s="5">
        <v>0</v>
      </c>
      <c r="O277" s="5">
        <v>0</v>
      </c>
      <c r="P277" s="5"/>
      <c r="Q277" s="5"/>
      <c r="R277" s="5"/>
      <c r="S277" s="5"/>
      <c r="T277" s="5">
        <v>3</v>
      </c>
      <c r="U277" s="5"/>
      <c r="V277" s="5">
        <v>0</v>
      </c>
    </row>
    <row r="278" spans="1:22" ht="10.7" customHeight="1" x14ac:dyDescent="0.25">
      <c r="A278" s="4" t="s">
        <v>816</v>
      </c>
      <c r="B278" s="4" t="s">
        <v>202</v>
      </c>
      <c r="C278" s="5">
        <v>8</v>
      </c>
      <c r="D278" s="5">
        <v>9</v>
      </c>
      <c r="E278" s="5">
        <v>217</v>
      </c>
      <c r="F278" s="5">
        <v>0</v>
      </c>
      <c r="G278" s="5">
        <v>1</v>
      </c>
      <c r="H278" s="5">
        <v>0</v>
      </c>
      <c r="I278" s="5">
        <v>85</v>
      </c>
      <c r="J278" s="5">
        <f t="shared" si="19"/>
        <v>24.11</v>
      </c>
      <c r="K278" s="5"/>
      <c r="L278" s="5">
        <v>10</v>
      </c>
      <c r="M278" s="5">
        <v>264</v>
      </c>
      <c r="N278" s="5">
        <v>0</v>
      </c>
      <c r="O278" s="5">
        <v>0</v>
      </c>
      <c r="P278" s="5">
        <f t="shared" si="20"/>
        <v>26.4</v>
      </c>
      <c r="Q278" s="5"/>
      <c r="R278" s="5"/>
      <c r="S278" s="5" t="s">
        <v>325</v>
      </c>
      <c r="T278" s="5">
        <v>2</v>
      </c>
      <c r="U278" s="5"/>
      <c r="V278" s="5">
        <v>0</v>
      </c>
    </row>
    <row r="279" spans="1:22" ht="10.7" customHeight="1" x14ac:dyDescent="0.25">
      <c r="A279" s="4" t="s">
        <v>817</v>
      </c>
      <c r="B279" s="4" t="s">
        <v>326</v>
      </c>
      <c r="C279" s="5">
        <v>45</v>
      </c>
      <c r="D279" s="5">
        <v>48</v>
      </c>
      <c r="E279" s="5">
        <v>1156</v>
      </c>
      <c r="F279" s="5">
        <v>3</v>
      </c>
      <c r="G279" s="5">
        <v>9</v>
      </c>
      <c r="H279" s="5">
        <v>0</v>
      </c>
      <c r="I279" s="5">
        <v>90</v>
      </c>
      <c r="J279" s="5">
        <f t="shared" si="19"/>
        <v>25.69</v>
      </c>
      <c r="K279" s="5"/>
      <c r="L279" s="5">
        <v>34</v>
      </c>
      <c r="M279" s="5">
        <v>1027</v>
      </c>
      <c r="N279" s="5">
        <v>0</v>
      </c>
      <c r="O279" s="5">
        <v>0</v>
      </c>
      <c r="P279" s="5">
        <f t="shared" si="20"/>
        <v>30.21</v>
      </c>
      <c r="Q279" s="5"/>
      <c r="R279" s="5"/>
      <c r="S279" s="5" t="s">
        <v>41</v>
      </c>
      <c r="T279" s="5">
        <v>22</v>
      </c>
      <c r="U279" s="5"/>
      <c r="V279" s="5">
        <v>0</v>
      </c>
    </row>
    <row r="280" spans="1:22" ht="10.7" customHeight="1" x14ac:dyDescent="0.25">
      <c r="A280" s="4" t="s">
        <v>818</v>
      </c>
      <c r="B280" s="4" t="s">
        <v>327</v>
      </c>
      <c r="C280" s="5">
        <v>23</v>
      </c>
      <c r="D280" s="5">
        <v>25</v>
      </c>
      <c r="E280" s="5">
        <v>338</v>
      </c>
      <c r="F280" s="5">
        <v>7</v>
      </c>
      <c r="G280" s="5">
        <v>1</v>
      </c>
      <c r="H280" s="5">
        <v>0</v>
      </c>
      <c r="I280" s="5">
        <v>70.099999999999994</v>
      </c>
      <c r="J280" s="5">
        <f t="shared" si="19"/>
        <v>18.78</v>
      </c>
      <c r="K280" s="5"/>
      <c r="L280" s="5">
        <v>0</v>
      </c>
      <c r="M280" s="5">
        <v>0</v>
      </c>
      <c r="N280" s="5"/>
      <c r="O280" s="5"/>
      <c r="P280" s="5"/>
      <c r="Q280" s="5"/>
      <c r="R280" s="5"/>
      <c r="S280" s="5"/>
      <c r="T280" s="5">
        <v>18</v>
      </c>
      <c r="U280" s="5"/>
      <c r="V280" s="5">
        <v>0</v>
      </c>
    </row>
    <row r="281" spans="1:22" ht="10.7" customHeight="1" x14ac:dyDescent="0.25">
      <c r="A281" s="6" t="s">
        <v>473</v>
      </c>
      <c r="B281" s="3" t="s">
        <v>472</v>
      </c>
      <c r="C281" s="5">
        <v>14</v>
      </c>
      <c r="D281" s="5">
        <v>16</v>
      </c>
      <c r="E281" s="5">
        <v>787</v>
      </c>
      <c r="F281" s="5">
        <v>1</v>
      </c>
      <c r="G281" s="5">
        <v>3</v>
      </c>
      <c r="H281" s="5">
        <v>3</v>
      </c>
      <c r="I281" s="5">
        <v>132</v>
      </c>
      <c r="J281" s="5">
        <f t="shared" si="19"/>
        <v>52.47</v>
      </c>
      <c r="K281" s="5"/>
      <c r="L281" s="5">
        <v>0</v>
      </c>
      <c r="M281" s="5">
        <v>0</v>
      </c>
      <c r="N281" s="5"/>
      <c r="O281" s="5"/>
      <c r="P281" s="5"/>
      <c r="Q281" s="5"/>
      <c r="R281" s="5"/>
      <c r="S281" s="5"/>
      <c r="T281" s="5">
        <v>15</v>
      </c>
      <c r="U281" s="5"/>
      <c r="V281" s="5">
        <v>1</v>
      </c>
    </row>
    <row r="282" spans="1:22" ht="10.7" customHeight="1" x14ac:dyDescent="0.25">
      <c r="A282" s="4" t="s">
        <v>819</v>
      </c>
      <c r="B282" s="4" t="s">
        <v>121</v>
      </c>
      <c r="C282" s="5">
        <v>7</v>
      </c>
      <c r="D282" s="5">
        <v>8</v>
      </c>
      <c r="E282" s="5">
        <v>87</v>
      </c>
      <c r="F282" s="5">
        <v>2</v>
      </c>
      <c r="G282" s="5">
        <v>0</v>
      </c>
      <c r="H282" s="5">
        <v>0</v>
      </c>
      <c r="I282" s="5">
        <v>24</v>
      </c>
      <c r="J282" s="5">
        <f t="shared" si="19"/>
        <v>14.5</v>
      </c>
      <c r="K282" s="5"/>
      <c r="L282" s="5">
        <v>3</v>
      </c>
      <c r="M282" s="5">
        <v>175</v>
      </c>
      <c r="N282" s="5">
        <v>0</v>
      </c>
      <c r="O282" s="5">
        <v>0</v>
      </c>
      <c r="P282" s="5">
        <f t="shared" si="20"/>
        <v>58.33</v>
      </c>
      <c r="Q282" s="5"/>
      <c r="R282" s="5"/>
      <c r="S282" s="5" t="s">
        <v>232</v>
      </c>
      <c r="T282" s="5">
        <v>2</v>
      </c>
      <c r="U282" s="5"/>
      <c r="V282" s="5">
        <v>0</v>
      </c>
    </row>
    <row r="283" spans="1:22" ht="10.7" customHeight="1" x14ac:dyDescent="0.25">
      <c r="A283" s="4" t="s">
        <v>820</v>
      </c>
      <c r="B283" s="4" t="s">
        <v>64</v>
      </c>
      <c r="C283" s="5">
        <v>1</v>
      </c>
      <c r="D283" s="5">
        <v>1</v>
      </c>
      <c r="E283" s="5">
        <v>2</v>
      </c>
      <c r="F283" s="5">
        <v>0</v>
      </c>
      <c r="G283" s="5">
        <v>0</v>
      </c>
      <c r="H283" s="5">
        <v>0</v>
      </c>
      <c r="I283" s="5">
        <v>2</v>
      </c>
      <c r="J283" s="5">
        <f t="shared" si="19"/>
        <v>2</v>
      </c>
      <c r="K283" s="5"/>
      <c r="L283" s="5">
        <v>0</v>
      </c>
      <c r="M283" s="5">
        <v>0</v>
      </c>
      <c r="N283" s="5"/>
      <c r="O283" s="5"/>
      <c r="P283" s="5"/>
      <c r="Q283" s="5"/>
      <c r="R283" s="5"/>
      <c r="S283" s="5"/>
      <c r="T283" s="5">
        <v>0</v>
      </c>
      <c r="U283" s="5"/>
      <c r="V283" s="5">
        <v>0</v>
      </c>
    </row>
    <row r="284" spans="1:22" ht="10.7" customHeight="1" x14ac:dyDescent="0.25">
      <c r="A284" s="4" t="s">
        <v>821</v>
      </c>
      <c r="B284" s="4" t="s">
        <v>328</v>
      </c>
      <c r="C284" s="5">
        <v>74</v>
      </c>
      <c r="D284" s="5">
        <v>68</v>
      </c>
      <c r="E284" s="5">
        <v>1158</v>
      </c>
      <c r="F284" s="5">
        <v>10</v>
      </c>
      <c r="G284" s="5">
        <v>3</v>
      </c>
      <c r="H284" s="5">
        <v>0</v>
      </c>
      <c r="I284" s="5">
        <v>63.1</v>
      </c>
      <c r="J284" s="5">
        <f t="shared" si="19"/>
        <v>19.97</v>
      </c>
      <c r="K284" s="5"/>
      <c r="L284" s="5">
        <v>47</v>
      </c>
      <c r="M284" s="5">
        <v>1341</v>
      </c>
      <c r="N284" s="5">
        <v>0</v>
      </c>
      <c r="O284" s="5">
        <v>0</v>
      </c>
      <c r="P284" s="5">
        <f t="shared" si="20"/>
        <v>28.53</v>
      </c>
      <c r="Q284" s="5"/>
      <c r="R284" s="5"/>
      <c r="S284" s="5" t="s">
        <v>249</v>
      </c>
      <c r="T284" s="5">
        <v>17</v>
      </c>
      <c r="U284" s="5"/>
      <c r="V284" s="5">
        <v>0</v>
      </c>
    </row>
    <row r="285" spans="1:22" ht="10.7" customHeight="1" x14ac:dyDescent="0.25">
      <c r="A285" s="4" t="s">
        <v>822</v>
      </c>
      <c r="B285" s="4" t="s">
        <v>329</v>
      </c>
      <c r="C285" s="5">
        <v>45</v>
      </c>
      <c r="D285" s="5">
        <v>53</v>
      </c>
      <c r="E285" s="5">
        <v>862</v>
      </c>
      <c r="F285" s="5">
        <v>4</v>
      </c>
      <c r="G285" s="5">
        <v>2</v>
      </c>
      <c r="H285" s="5">
        <v>0</v>
      </c>
      <c r="I285" s="5">
        <v>52</v>
      </c>
      <c r="J285" s="5">
        <f t="shared" si="19"/>
        <v>17.59</v>
      </c>
      <c r="K285" s="5"/>
      <c r="L285" s="5">
        <v>59</v>
      </c>
      <c r="M285" s="5">
        <v>1448</v>
      </c>
      <c r="N285" s="5">
        <v>1</v>
      </c>
      <c r="O285" s="5">
        <v>0</v>
      </c>
      <c r="P285" s="5">
        <f t="shared" si="20"/>
        <v>24.54</v>
      </c>
      <c r="Q285" s="5"/>
      <c r="R285" s="5"/>
      <c r="S285" s="5" t="s">
        <v>330</v>
      </c>
      <c r="T285" s="5">
        <v>17</v>
      </c>
      <c r="U285" s="5"/>
      <c r="V285" s="5">
        <v>0</v>
      </c>
    </row>
    <row r="286" spans="1:22" ht="10.7" customHeight="1" x14ac:dyDescent="0.25">
      <c r="A286" s="4" t="s">
        <v>823</v>
      </c>
      <c r="B286" s="4" t="s">
        <v>331</v>
      </c>
      <c r="C286" s="5">
        <v>14</v>
      </c>
      <c r="D286" s="5">
        <v>15</v>
      </c>
      <c r="E286" s="5">
        <v>302</v>
      </c>
      <c r="F286" s="5">
        <v>1</v>
      </c>
      <c r="G286" s="5">
        <v>1</v>
      </c>
      <c r="H286" s="5">
        <v>0</v>
      </c>
      <c r="I286" s="5">
        <v>53</v>
      </c>
      <c r="J286" s="5">
        <f t="shared" si="19"/>
        <v>21.57</v>
      </c>
      <c r="K286" s="5"/>
      <c r="L286" s="5">
        <v>0</v>
      </c>
      <c r="M286" s="5">
        <v>0</v>
      </c>
      <c r="N286" s="5"/>
      <c r="O286" s="5"/>
      <c r="P286" s="5"/>
      <c r="Q286" s="5"/>
      <c r="R286" s="5"/>
      <c r="S286" s="5"/>
      <c r="T286" s="5">
        <v>3</v>
      </c>
      <c r="U286" s="5"/>
      <c r="V286" s="5">
        <v>0</v>
      </c>
    </row>
    <row r="287" spans="1:22" ht="10.7" customHeight="1" x14ac:dyDescent="0.25">
      <c r="A287" s="4" t="s">
        <v>824</v>
      </c>
      <c r="B287" s="4" t="s">
        <v>181</v>
      </c>
      <c r="C287" s="5">
        <v>9</v>
      </c>
      <c r="D287" s="5">
        <v>10</v>
      </c>
      <c r="E287" s="5">
        <v>172</v>
      </c>
      <c r="F287" s="5">
        <v>1</v>
      </c>
      <c r="G287" s="5">
        <v>1</v>
      </c>
      <c r="H287" s="5">
        <v>0</v>
      </c>
      <c r="I287" s="5">
        <v>51</v>
      </c>
      <c r="J287" s="5">
        <f t="shared" si="19"/>
        <v>19.11</v>
      </c>
      <c r="K287" s="5"/>
      <c r="L287" s="5">
        <v>0</v>
      </c>
      <c r="M287" s="5">
        <v>70</v>
      </c>
      <c r="N287" s="5">
        <v>0</v>
      </c>
      <c r="O287" s="5">
        <v>0</v>
      </c>
      <c r="P287" s="5"/>
      <c r="Q287" s="5"/>
      <c r="R287" s="5"/>
      <c r="S287" s="5"/>
      <c r="T287" s="5">
        <v>2</v>
      </c>
      <c r="U287" s="5"/>
      <c r="V287" s="5">
        <v>0</v>
      </c>
    </row>
    <row r="288" spans="1:22" ht="10.7" customHeight="1" x14ac:dyDescent="0.25">
      <c r="A288" s="4" t="s">
        <v>825</v>
      </c>
      <c r="B288" s="4" t="s">
        <v>332</v>
      </c>
      <c r="C288" s="5">
        <v>2</v>
      </c>
      <c r="D288" s="5">
        <v>1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f t="shared" si="19"/>
        <v>0</v>
      </c>
      <c r="K288" s="5"/>
      <c r="L288" s="5">
        <v>0</v>
      </c>
      <c r="M288" s="5">
        <v>0</v>
      </c>
      <c r="N288" s="5"/>
      <c r="O288" s="5"/>
      <c r="P288" s="5"/>
      <c r="Q288" s="5"/>
      <c r="R288" s="5"/>
      <c r="S288" s="5"/>
      <c r="T288" s="5">
        <v>0</v>
      </c>
      <c r="U288" s="5"/>
      <c r="V288" s="5">
        <v>0</v>
      </c>
    </row>
    <row r="289" spans="1:22" ht="10.7" customHeight="1" x14ac:dyDescent="0.25">
      <c r="A289" s="4" t="s">
        <v>826</v>
      </c>
      <c r="B289" s="4" t="s">
        <v>306</v>
      </c>
      <c r="C289" s="5">
        <v>1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/>
      <c r="J289" s="5">
        <f>+E289</f>
        <v>0</v>
      </c>
      <c r="K289" s="5"/>
      <c r="L289" s="5">
        <v>0</v>
      </c>
      <c r="M289" s="5">
        <v>0</v>
      </c>
      <c r="N289" s="5"/>
      <c r="O289" s="5"/>
      <c r="P289" s="5"/>
      <c r="Q289" s="5"/>
      <c r="R289" s="5"/>
      <c r="S289" s="5"/>
      <c r="T289" s="5">
        <v>1</v>
      </c>
      <c r="U289" s="5"/>
      <c r="V289" s="5">
        <v>0</v>
      </c>
    </row>
    <row r="290" spans="1:22" ht="13.7" customHeight="1" x14ac:dyDescent="0.25">
      <c r="A290" s="4" t="s">
        <v>827</v>
      </c>
      <c r="B290" s="4" t="s">
        <v>237</v>
      </c>
      <c r="C290" s="5">
        <v>3</v>
      </c>
      <c r="D290" s="5">
        <v>4</v>
      </c>
      <c r="E290" s="5">
        <v>10</v>
      </c>
      <c r="F290" s="5">
        <v>1</v>
      </c>
      <c r="G290" s="5">
        <v>0</v>
      </c>
      <c r="H290" s="5">
        <v>0</v>
      </c>
      <c r="I290" s="5">
        <v>8</v>
      </c>
      <c r="J290" s="5">
        <f t="shared" ref="J290:J321" si="21">ROUND(E290/(D290-F290),2)</f>
        <v>3.33</v>
      </c>
      <c r="K290" s="5"/>
      <c r="L290" s="5">
        <v>0</v>
      </c>
      <c r="M290" s="5">
        <v>0</v>
      </c>
      <c r="N290" s="5"/>
      <c r="O290" s="5"/>
      <c r="P290" s="5"/>
      <c r="Q290" s="5"/>
      <c r="R290" s="5"/>
      <c r="S290" s="5"/>
      <c r="T290" s="5">
        <v>4</v>
      </c>
      <c r="U290" s="5"/>
      <c r="V290" s="5">
        <v>0</v>
      </c>
    </row>
    <row r="291" spans="1:22" ht="10.7" customHeight="1" x14ac:dyDescent="0.25">
      <c r="A291" s="4" t="s">
        <v>828</v>
      </c>
      <c r="B291" s="4" t="s">
        <v>86</v>
      </c>
      <c r="C291" s="5">
        <v>4</v>
      </c>
      <c r="D291" s="5">
        <v>4</v>
      </c>
      <c r="E291" s="5">
        <v>12</v>
      </c>
      <c r="F291" s="5">
        <v>0</v>
      </c>
      <c r="G291" s="5">
        <v>0</v>
      </c>
      <c r="H291" s="5">
        <v>0</v>
      </c>
      <c r="I291" s="5">
        <v>7</v>
      </c>
      <c r="J291" s="5">
        <f t="shared" si="21"/>
        <v>3</v>
      </c>
      <c r="K291" s="5"/>
      <c r="L291" s="5">
        <v>0</v>
      </c>
      <c r="M291" s="5">
        <v>0</v>
      </c>
      <c r="N291" s="5"/>
      <c r="O291" s="5"/>
      <c r="P291" s="5"/>
      <c r="Q291" s="5"/>
      <c r="R291" s="5"/>
      <c r="S291" s="5"/>
      <c r="T291" s="5">
        <v>2</v>
      </c>
      <c r="U291" s="5"/>
      <c r="V291" s="5">
        <v>0</v>
      </c>
    </row>
    <row r="292" spans="1:22" ht="10.7" customHeight="1" x14ac:dyDescent="0.25">
      <c r="A292" s="4" t="s">
        <v>829</v>
      </c>
      <c r="B292" s="4" t="s">
        <v>178</v>
      </c>
      <c r="C292" s="5">
        <v>4</v>
      </c>
      <c r="D292" s="5">
        <v>3</v>
      </c>
      <c r="E292" s="5">
        <v>21</v>
      </c>
      <c r="F292" s="5">
        <v>1</v>
      </c>
      <c r="G292" s="5">
        <v>0</v>
      </c>
      <c r="H292" s="5">
        <v>0</v>
      </c>
      <c r="I292" s="5">
        <v>12.1</v>
      </c>
      <c r="J292" s="5">
        <f t="shared" si="21"/>
        <v>10.5</v>
      </c>
      <c r="K292" s="5"/>
      <c r="L292" s="5">
        <v>0</v>
      </c>
      <c r="M292" s="5">
        <v>0</v>
      </c>
      <c r="N292" s="5"/>
      <c r="O292" s="5"/>
      <c r="P292" s="5"/>
      <c r="Q292" s="5"/>
      <c r="R292" s="5"/>
      <c r="S292" s="5"/>
      <c r="T292" s="5">
        <v>3</v>
      </c>
      <c r="U292" s="5"/>
      <c r="V292" s="5">
        <v>2</v>
      </c>
    </row>
    <row r="293" spans="1:22" ht="10.7" customHeight="1" x14ac:dyDescent="0.25">
      <c r="A293" s="4" t="s">
        <v>830</v>
      </c>
      <c r="B293" s="4" t="s">
        <v>333</v>
      </c>
      <c r="C293" s="5">
        <v>9</v>
      </c>
      <c r="D293" s="5">
        <v>10</v>
      </c>
      <c r="E293" s="5">
        <v>91</v>
      </c>
      <c r="F293" s="5">
        <v>0</v>
      </c>
      <c r="G293" s="5">
        <v>0</v>
      </c>
      <c r="H293" s="5">
        <v>0</v>
      </c>
      <c r="I293" s="5">
        <v>24</v>
      </c>
      <c r="J293" s="5">
        <f t="shared" si="21"/>
        <v>9.1</v>
      </c>
      <c r="K293" s="5"/>
      <c r="L293" s="5">
        <v>0</v>
      </c>
      <c r="M293" s="5">
        <v>0</v>
      </c>
      <c r="N293" s="5"/>
      <c r="O293" s="5"/>
      <c r="P293" s="5"/>
      <c r="Q293" s="5"/>
      <c r="R293" s="5"/>
      <c r="S293" s="5"/>
      <c r="T293" s="5">
        <v>3</v>
      </c>
      <c r="U293" s="5"/>
      <c r="V293" s="5">
        <v>0</v>
      </c>
    </row>
    <row r="294" spans="1:22" ht="10.7" customHeight="1" x14ac:dyDescent="0.25">
      <c r="A294" s="4" t="s">
        <v>831</v>
      </c>
      <c r="B294" s="4" t="s">
        <v>334</v>
      </c>
      <c r="C294" s="5">
        <v>9</v>
      </c>
      <c r="D294" s="5">
        <v>8</v>
      </c>
      <c r="E294" s="5">
        <v>59</v>
      </c>
      <c r="F294" s="5">
        <v>2</v>
      </c>
      <c r="G294" s="5">
        <v>0</v>
      </c>
      <c r="H294" s="5">
        <v>0</v>
      </c>
      <c r="I294" s="5">
        <v>20</v>
      </c>
      <c r="J294" s="5">
        <f t="shared" si="21"/>
        <v>9.83</v>
      </c>
      <c r="K294" s="5"/>
      <c r="L294" s="5">
        <v>6</v>
      </c>
      <c r="M294" s="5">
        <v>58</v>
      </c>
      <c r="N294" s="5">
        <v>0</v>
      </c>
      <c r="O294" s="5">
        <v>0</v>
      </c>
      <c r="P294" s="5">
        <f t="shared" si="20"/>
        <v>9.67</v>
      </c>
      <c r="Q294" s="5"/>
      <c r="R294" s="5"/>
      <c r="S294" s="5" t="s">
        <v>67</v>
      </c>
      <c r="T294" s="5">
        <v>5</v>
      </c>
      <c r="U294" s="5"/>
      <c r="V294" s="5">
        <v>0</v>
      </c>
    </row>
    <row r="295" spans="1:22" ht="10.7" customHeight="1" x14ac:dyDescent="0.25">
      <c r="A295" s="4" t="s">
        <v>832</v>
      </c>
      <c r="B295" s="4" t="s">
        <v>178</v>
      </c>
      <c r="C295" s="5">
        <v>4</v>
      </c>
      <c r="D295" s="5">
        <v>5</v>
      </c>
      <c r="E295" s="5">
        <v>9</v>
      </c>
      <c r="F295" s="5">
        <v>3</v>
      </c>
      <c r="G295" s="5">
        <v>0</v>
      </c>
      <c r="H295" s="5">
        <v>0</v>
      </c>
      <c r="I295" s="5">
        <v>6.1</v>
      </c>
      <c r="J295" s="5">
        <f t="shared" si="21"/>
        <v>4.5</v>
      </c>
      <c r="K295" s="5"/>
      <c r="L295" s="5">
        <v>6</v>
      </c>
      <c r="M295" s="5">
        <v>163</v>
      </c>
      <c r="N295" s="5">
        <v>0</v>
      </c>
      <c r="O295" s="5">
        <v>0</v>
      </c>
      <c r="P295" s="5">
        <f t="shared" si="20"/>
        <v>27.17</v>
      </c>
      <c r="Q295" s="5"/>
      <c r="R295" s="5"/>
      <c r="S295" s="5" t="s">
        <v>139</v>
      </c>
      <c r="T295" s="5">
        <v>1</v>
      </c>
      <c r="U295" s="5"/>
      <c r="V295" s="5">
        <v>0</v>
      </c>
    </row>
    <row r="296" spans="1:22" ht="10.7" customHeight="1" x14ac:dyDescent="0.25">
      <c r="A296" s="4" t="s">
        <v>833</v>
      </c>
      <c r="B296" s="4" t="s">
        <v>332</v>
      </c>
      <c r="C296" s="5">
        <v>5</v>
      </c>
      <c r="D296" s="5">
        <v>2</v>
      </c>
      <c r="E296" s="5">
        <v>19</v>
      </c>
      <c r="F296" s="5">
        <v>1</v>
      </c>
      <c r="G296" s="5">
        <v>0</v>
      </c>
      <c r="H296" s="5">
        <v>0</v>
      </c>
      <c r="I296" s="5">
        <v>11.1</v>
      </c>
      <c r="J296" s="5">
        <f t="shared" si="21"/>
        <v>19</v>
      </c>
      <c r="K296" s="5"/>
      <c r="L296" s="5">
        <v>7</v>
      </c>
      <c r="M296" s="5">
        <v>79</v>
      </c>
      <c r="N296" s="5">
        <v>0</v>
      </c>
      <c r="O296" s="5">
        <v>0</v>
      </c>
      <c r="P296" s="5">
        <f t="shared" si="20"/>
        <v>11.29</v>
      </c>
      <c r="Q296" s="5"/>
      <c r="R296" s="5"/>
      <c r="S296" s="5" t="s">
        <v>335</v>
      </c>
      <c r="T296" s="5">
        <v>1</v>
      </c>
      <c r="U296" s="5"/>
      <c r="V296" s="5">
        <v>0</v>
      </c>
    </row>
    <row r="297" spans="1:22" ht="10.7" customHeight="1" x14ac:dyDescent="0.25">
      <c r="A297" s="4" t="s">
        <v>834</v>
      </c>
      <c r="B297" s="4" t="s">
        <v>270</v>
      </c>
      <c r="C297" s="5">
        <v>4</v>
      </c>
      <c r="D297" s="5">
        <v>4</v>
      </c>
      <c r="E297" s="5">
        <v>79</v>
      </c>
      <c r="F297" s="5">
        <v>0</v>
      </c>
      <c r="G297" s="5">
        <v>0</v>
      </c>
      <c r="H297" s="5">
        <v>0</v>
      </c>
      <c r="I297" s="5">
        <v>43</v>
      </c>
      <c r="J297" s="5">
        <f t="shared" si="21"/>
        <v>19.75</v>
      </c>
      <c r="K297" s="5"/>
      <c r="L297" s="5">
        <v>2</v>
      </c>
      <c r="M297" s="5">
        <v>102</v>
      </c>
      <c r="N297" s="5">
        <v>0</v>
      </c>
      <c r="O297" s="5">
        <v>0</v>
      </c>
      <c r="P297" s="5">
        <f t="shared" si="20"/>
        <v>51</v>
      </c>
      <c r="Q297" s="5"/>
      <c r="R297" s="5"/>
      <c r="S297" s="5" t="s">
        <v>336</v>
      </c>
      <c r="T297" s="5">
        <v>1</v>
      </c>
      <c r="U297" s="5"/>
      <c r="V297" s="5">
        <v>0</v>
      </c>
    </row>
    <row r="298" spans="1:22" ht="10.7" customHeight="1" x14ac:dyDescent="0.25">
      <c r="A298" s="4" t="s">
        <v>835</v>
      </c>
      <c r="B298" s="4" t="s">
        <v>337</v>
      </c>
      <c r="C298" s="5">
        <v>24</v>
      </c>
      <c r="D298" s="5">
        <v>24</v>
      </c>
      <c r="E298" s="5">
        <v>171</v>
      </c>
      <c r="F298" s="5">
        <v>10</v>
      </c>
      <c r="G298" s="5">
        <v>0</v>
      </c>
      <c r="H298" s="5">
        <v>0</v>
      </c>
      <c r="I298" s="5">
        <v>24</v>
      </c>
      <c r="J298" s="5">
        <f t="shared" si="21"/>
        <v>12.21</v>
      </c>
      <c r="K298" s="5"/>
      <c r="L298" s="5">
        <v>13</v>
      </c>
      <c r="M298" s="5">
        <v>256</v>
      </c>
      <c r="N298" s="5">
        <v>0</v>
      </c>
      <c r="O298" s="5">
        <v>0</v>
      </c>
      <c r="P298" s="5">
        <f t="shared" si="20"/>
        <v>19.690000000000001</v>
      </c>
      <c r="Q298" s="5"/>
      <c r="R298" s="5"/>
      <c r="S298" s="5" t="s">
        <v>338</v>
      </c>
      <c r="T298" s="5">
        <v>12</v>
      </c>
      <c r="U298" s="5"/>
      <c r="V298" s="5">
        <v>0</v>
      </c>
    </row>
    <row r="299" spans="1:22" ht="10.7" customHeight="1" x14ac:dyDescent="0.25">
      <c r="A299" s="4" t="s">
        <v>836</v>
      </c>
      <c r="B299" s="4" t="s">
        <v>339</v>
      </c>
      <c r="C299" s="5">
        <v>20</v>
      </c>
      <c r="D299" s="5">
        <v>18</v>
      </c>
      <c r="E299" s="5">
        <v>53</v>
      </c>
      <c r="F299" s="5">
        <v>3</v>
      </c>
      <c r="G299" s="5">
        <v>0</v>
      </c>
      <c r="H299" s="5">
        <v>0</v>
      </c>
      <c r="I299" s="5">
        <v>25</v>
      </c>
      <c r="J299" s="5">
        <f t="shared" si="21"/>
        <v>3.53</v>
      </c>
      <c r="K299" s="5"/>
      <c r="L299" s="5">
        <v>21</v>
      </c>
      <c r="M299" s="5">
        <v>267</v>
      </c>
      <c r="N299" s="5">
        <v>0</v>
      </c>
      <c r="O299" s="5">
        <v>0</v>
      </c>
      <c r="P299" s="5">
        <f t="shared" si="20"/>
        <v>12.71</v>
      </c>
      <c r="Q299" s="5"/>
      <c r="R299" s="5"/>
      <c r="S299" s="5" t="s">
        <v>340</v>
      </c>
      <c r="T299" s="5">
        <v>8</v>
      </c>
      <c r="U299" s="5"/>
      <c r="V299" s="5">
        <v>0</v>
      </c>
    </row>
    <row r="300" spans="1:22" ht="10.7" customHeight="1" x14ac:dyDescent="0.25">
      <c r="A300" s="4" t="s">
        <v>837</v>
      </c>
      <c r="B300" s="4" t="s">
        <v>199</v>
      </c>
      <c r="C300" s="5">
        <v>4</v>
      </c>
      <c r="D300" s="5">
        <v>3</v>
      </c>
      <c r="E300" s="5">
        <v>90</v>
      </c>
      <c r="F300" s="5">
        <v>0</v>
      </c>
      <c r="G300" s="5">
        <v>1</v>
      </c>
      <c r="H300" s="5">
        <v>0</v>
      </c>
      <c r="I300" s="5">
        <v>82</v>
      </c>
      <c r="J300" s="5">
        <f t="shared" si="21"/>
        <v>30</v>
      </c>
      <c r="K300" s="5"/>
      <c r="L300" s="5">
        <v>1</v>
      </c>
      <c r="M300" s="5">
        <v>52</v>
      </c>
      <c r="N300" s="5">
        <v>0</v>
      </c>
      <c r="O300" s="5">
        <v>0</v>
      </c>
      <c r="P300" s="5">
        <f t="shared" si="20"/>
        <v>52</v>
      </c>
      <c r="Q300" s="5"/>
      <c r="R300" s="5"/>
      <c r="S300" s="5" t="s">
        <v>341</v>
      </c>
      <c r="T300" s="5">
        <v>0</v>
      </c>
      <c r="U300" s="5"/>
      <c r="V300" s="5">
        <v>0</v>
      </c>
    </row>
    <row r="301" spans="1:22" ht="10.7" customHeight="1" x14ac:dyDescent="0.25">
      <c r="A301" s="4" t="s">
        <v>838</v>
      </c>
      <c r="B301" s="4" t="s">
        <v>55</v>
      </c>
      <c r="C301" s="5">
        <v>4</v>
      </c>
      <c r="D301" s="5">
        <v>4</v>
      </c>
      <c r="E301" s="5">
        <v>15</v>
      </c>
      <c r="F301" s="5">
        <v>0</v>
      </c>
      <c r="G301" s="5">
        <v>0</v>
      </c>
      <c r="H301" s="5">
        <v>0</v>
      </c>
      <c r="I301" s="5">
        <v>12</v>
      </c>
      <c r="J301" s="5">
        <f t="shared" si="21"/>
        <v>3.75</v>
      </c>
      <c r="K301" s="5"/>
      <c r="L301" s="5">
        <v>2</v>
      </c>
      <c r="M301" s="5">
        <v>18</v>
      </c>
      <c r="N301" s="5">
        <v>0</v>
      </c>
      <c r="O301" s="5">
        <v>0</v>
      </c>
      <c r="P301" s="5">
        <f t="shared" si="20"/>
        <v>9</v>
      </c>
      <c r="Q301" s="5"/>
      <c r="R301" s="5"/>
      <c r="S301" s="5" t="s">
        <v>342</v>
      </c>
      <c r="T301" s="5">
        <v>1</v>
      </c>
      <c r="U301" s="5"/>
      <c r="V301" s="5">
        <v>0</v>
      </c>
    </row>
    <row r="302" spans="1:22" ht="10.7" customHeight="1" x14ac:dyDescent="0.25">
      <c r="A302" s="4" t="s">
        <v>839</v>
      </c>
      <c r="B302" s="4" t="s">
        <v>117</v>
      </c>
      <c r="C302" s="5">
        <v>7</v>
      </c>
      <c r="D302" s="5">
        <v>7</v>
      </c>
      <c r="E302" s="5">
        <v>98</v>
      </c>
      <c r="F302" s="5">
        <v>0</v>
      </c>
      <c r="G302" s="5">
        <v>0</v>
      </c>
      <c r="H302" s="5">
        <v>0</v>
      </c>
      <c r="I302" s="5">
        <v>40</v>
      </c>
      <c r="J302" s="5">
        <f t="shared" si="21"/>
        <v>14</v>
      </c>
      <c r="K302" s="5"/>
      <c r="L302" s="5">
        <v>3</v>
      </c>
      <c r="M302" s="5">
        <v>21</v>
      </c>
      <c r="N302" s="5">
        <v>0</v>
      </c>
      <c r="O302" s="5">
        <v>0</v>
      </c>
      <c r="P302" s="5">
        <f t="shared" si="20"/>
        <v>7</v>
      </c>
      <c r="Q302" s="5"/>
      <c r="R302" s="5"/>
      <c r="S302" s="5" t="s">
        <v>214</v>
      </c>
      <c r="T302" s="5">
        <v>1</v>
      </c>
      <c r="U302" s="5"/>
      <c r="V302" s="5">
        <v>0</v>
      </c>
    </row>
    <row r="303" spans="1:22" ht="10.7" customHeight="1" x14ac:dyDescent="0.25">
      <c r="A303" s="4" t="s">
        <v>840</v>
      </c>
      <c r="B303" s="4" t="s">
        <v>343</v>
      </c>
      <c r="C303" s="5">
        <v>1</v>
      </c>
      <c r="D303" s="5">
        <v>1</v>
      </c>
      <c r="E303" s="5">
        <v>5</v>
      </c>
      <c r="F303" s="5">
        <v>0</v>
      </c>
      <c r="G303" s="5">
        <v>0</v>
      </c>
      <c r="H303" s="5">
        <v>0</v>
      </c>
      <c r="I303" s="5">
        <v>5</v>
      </c>
      <c r="J303" s="5">
        <f t="shared" si="21"/>
        <v>5</v>
      </c>
      <c r="K303" s="5"/>
      <c r="L303" s="5">
        <v>1</v>
      </c>
      <c r="M303" s="5">
        <v>1</v>
      </c>
      <c r="N303" s="5">
        <v>0</v>
      </c>
      <c r="O303" s="5">
        <v>0</v>
      </c>
      <c r="P303" s="5">
        <f t="shared" si="20"/>
        <v>1</v>
      </c>
      <c r="Q303" s="5"/>
      <c r="R303" s="5"/>
      <c r="S303" s="5" t="s">
        <v>344</v>
      </c>
      <c r="T303" s="5">
        <v>0</v>
      </c>
      <c r="U303" s="5"/>
      <c r="V303" s="5">
        <v>0</v>
      </c>
    </row>
    <row r="304" spans="1:22" ht="10.7" customHeight="1" x14ac:dyDescent="0.25">
      <c r="A304" s="4" t="s">
        <v>841</v>
      </c>
      <c r="B304" s="4" t="s">
        <v>43</v>
      </c>
      <c r="C304" s="5">
        <v>2</v>
      </c>
      <c r="D304" s="5">
        <v>2</v>
      </c>
      <c r="E304" s="5">
        <v>2</v>
      </c>
      <c r="F304" s="5">
        <v>0</v>
      </c>
      <c r="G304" s="5">
        <v>0</v>
      </c>
      <c r="H304" s="5">
        <v>0</v>
      </c>
      <c r="I304" s="5">
        <v>2</v>
      </c>
      <c r="J304" s="5">
        <f t="shared" si="21"/>
        <v>1</v>
      </c>
      <c r="K304" s="5"/>
      <c r="L304" s="5">
        <v>1</v>
      </c>
      <c r="M304" s="5">
        <v>35</v>
      </c>
      <c r="N304" s="5">
        <v>0</v>
      </c>
      <c r="O304" s="5">
        <v>0</v>
      </c>
      <c r="P304" s="5">
        <f t="shared" si="20"/>
        <v>35</v>
      </c>
      <c r="Q304" s="5"/>
      <c r="R304" s="5"/>
      <c r="S304" s="5" t="s">
        <v>345</v>
      </c>
      <c r="T304" s="5">
        <v>1</v>
      </c>
      <c r="U304" s="5"/>
      <c r="V304" s="5">
        <v>0</v>
      </c>
    </row>
    <row r="305" spans="1:22" ht="10.7" customHeight="1" x14ac:dyDescent="0.25">
      <c r="A305" s="4" t="s">
        <v>842</v>
      </c>
      <c r="B305" s="4" t="s">
        <v>299</v>
      </c>
      <c r="C305" s="5">
        <v>12</v>
      </c>
      <c r="D305" s="5">
        <v>12</v>
      </c>
      <c r="E305" s="5">
        <v>302</v>
      </c>
      <c r="F305" s="5">
        <v>0</v>
      </c>
      <c r="G305" s="5">
        <v>1</v>
      </c>
      <c r="H305" s="5">
        <v>1</v>
      </c>
      <c r="I305" s="5">
        <v>110</v>
      </c>
      <c r="J305" s="5">
        <f t="shared" si="21"/>
        <v>25.17</v>
      </c>
      <c r="K305" s="5"/>
      <c r="L305" s="5">
        <v>0</v>
      </c>
      <c r="M305" s="5">
        <v>0</v>
      </c>
      <c r="N305" s="5"/>
      <c r="O305" s="5"/>
      <c r="P305" s="5"/>
      <c r="Q305" s="5"/>
      <c r="R305" s="5"/>
      <c r="S305" s="5"/>
      <c r="T305" s="5">
        <v>4</v>
      </c>
      <c r="U305" s="5"/>
      <c r="V305" s="5">
        <v>0</v>
      </c>
    </row>
    <row r="306" spans="1:22" ht="10.7" customHeight="1" x14ac:dyDescent="0.25">
      <c r="A306" s="4" t="s">
        <v>843</v>
      </c>
      <c r="B306" s="4" t="s">
        <v>86</v>
      </c>
      <c r="C306" s="5">
        <v>2</v>
      </c>
      <c r="D306" s="5">
        <v>3</v>
      </c>
      <c r="E306" s="5">
        <v>9</v>
      </c>
      <c r="F306" s="5">
        <v>0</v>
      </c>
      <c r="G306" s="5">
        <v>0</v>
      </c>
      <c r="H306" s="5">
        <v>0</v>
      </c>
      <c r="I306" s="5">
        <v>9</v>
      </c>
      <c r="J306" s="5">
        <f t="shared" si="21"/>
        <v>3</v>
      </c>
      <c r="K306" s="5"/>
      <c r="L306" s="5">
        <v>2</v>
      </c>
      <c r="M306" s="5">
        <v>37</v>
      </c>
      <c r="N306" s="5">
        <v>0</v>
      </c>
      <c r="O306" s="5">
        <v>0</v>
      </c>
      <c r="P306" s="5">
        <f t="shared" si="20"/>
        <v>18.5</v>
      </c>
      <c r="Q306" s="5"/>
      <c r="R306" s="5"/>
      <c r="S306" s="5" t="s">
        <v>346</v>
      </c>
      <c r="T306" s="5">
        <v>0</v>
      </c>
      <c r="U306" s="5"/>
      <c r="V306" s="5">
        <v>0</v>
      </c>
    </row>
    <row r="307" spans="1:22" ht="10.7" customHeight="1" x14ac:dyDescent="0.25">
      <c r="A307" s="4" t="s">
        <v>844</v>
      </c>
      <c r="B307" s="4" t="s">
        <v>86</v>
      </c>
      <c r="C307" s="5">
        <v>1</v>
      </c>
      <c r="D307" s="5">
        <v>2</v>
      </c>
      <c r="E307" s="5">
        <v>7</v>
      </c>
      <c r="F307" s="5">
        <v>0</v>
      </c>
      <c r="G307" s="5">
        <v>0</v>
      </c>
      <c r="H307" s="5">
        <v>0</v>
      </c>
      <c r="I307" s="5">
        <v>6</v>
      </c>
      <c r="J307" s="5">
        <f t="shared" si="21"/>
        <v>3.5</v>
      </c>
      <c r="K307" s="5"/>
      <c r="L307" s="5">
        <v>1</v>
      </c>
      <c r="M307" s="5">
        <v>8</v>
      </c>
      <c r="N307" s="5">
        <v>0</v>
      </c>
      <c r="O307" s="5">
        <v>0</v>
      </c>
      <c r="P307" s="5">
        <f t="shared" si="20"/>
        <v>8</v>
      </c>
      <c r="Q307" s="5"/>
      <c r="R307" s="5"/>
      <c r="S307" s="5" t="s">
        <v>48</v>
      </c>
      <c r="T307" s="5">
        <v>0</v>
      </c>
      <c r="U307" s="5"/>
      <c r="V307" s="5">
        <v>0</v>
      </c>
    </row>
    <row r="308" spans="1:22" ht="10.7" customHeight="1" x14ac:dyDescent="0.25">
      <c r="A308" s="4" t="s">
        <v>845</v>
      </c>
      <c r="B308" s="4" t="s">
        <v>64</v>
      </c>
      <c r="C308" s="5">
        <v>2</v>
      </c>
      <c r="D308" s="5">
        <v>2</v>
      </c>
      <c r="E308" s="5">
        <v>5</v>
      </c>
      <c r="F308" s="5">
        <v>1</v>
      </c>
      <c r="G308" s="5">
        <v>0</v>
      </c>
      <c r="H308" s="5">
        <v>0</v>
      </c>
      <c r="I308" s="5">
        <v>5.0999999999999996</v>
      </c>
      <c r="J308" s="5">
        <f t="shared" si="21"/>
        <v>5</v>
      </c>
      <c r="K308" s="5"/>
      <c r="L308" s="5">
        <v>0</v>
      </c>
      <c r="M308" s="5">
        <v>43</v>
      </c>
      <c r="N308" s="5">
        <v>0</v>
      </c>
      <c r="O308" s="5">
        <v>0</v>
      </c>
      <c r="P308" s="5"/>
      <c r="Q308" s="5"/>
      <c r="R308" s="5"/>
      <c r="S308" s="5"/>
      <c r="T308" s="5">
        <v>1</v>
      </c>
      <c r="U308" s="5"/>
      <c r="V308" s="5">
        <v>0</v>
      </c>
    </row>
    <row r="309" spans="1:22" ht="10.7" customHeight="1" x14ac:dyDescent="0.25">
      <c r="A309" s="4" t="s">
        <v>846</v>
      </c>
      <c r="B309" s="4" t="s">
        <v>347</v>
      </c>
      <c r="C309" s="5">
        <v>24</v>
      </c>
      <c r="D309" s="5">
        <v>26</v>
      </c>
      <c r="E309" s="5">
        <v>175</v>
      </c>
      <c r="F309" s="5">
        <v>4</v>
      </c>
      <c r="G309" s="5">
        <v>0</v>
      </c>
      <c r="H309" s="5">
        <v>0</v>
      </c>
      <c r="I309" s="5">
        <v>27</v>
      </c>
      <c r="J309" s="5">
        <f t="shared" si="21"/>
        <v>7.95</v>
      </c>
      <c r="K309" s="5"/>
      <c r="L309" s="5">
        <v>12</v>
      </c>
      <c r="M309" s="5">
        <v>374</v>
      </c>
      <c r="N309" s="5">
        <v>1</v>
      </c>
      <c r="O309" s="5">
        <v>0</v>
      </c>
      <c r="P309" s="5">
        <f t="shared" si="20"/>
        <v>31.17</v>
      </c>
      <c r="Q309" s="5"/>
      <c r="R309" s="5"/>
      <c r="S309" s="5" t="s">
        <v>58</v>
      </c>
      <c r="T309" s="5">
        <v>12</v>
      </c>
      <c r="U309" s="5"/>
      <c r="V309" s="5">
        <v>0</v>
      </c>
    </row>
    <row r="310" spans="1:22" ht="10.7" customHeight="1" x14ac:dyDescent="0.25">
      <c r="A310" s="4" t="s">
        <v>847</v>
      </c>
      <c r="B310" s="4" t="s">
        <v>348</v>
      </c>
      <c r="C310" s="5">
        <v>7</v>
      </c>
      <c r="D310" s="5">
        <v>5</v>
      </c>
      <c r="E310" s="5">
        <v>36</v>
      </c>
      <c r="F310" s="5">
        <v>0</v>
      </c>
      <c r="G310" s="5">
        <v>0</v>
      </c>
      <c r="H310" s="5">
        <v>0</v>
      </c>
      <c r="I310" s="5">
        <v>16</v>
      </c>
      <c r="J310" s="5">
        <f t="shared" si="21"/>
        <v>7.2</v>
      </c>
      <c r="K310" s="5"/>
      <c r="L310" s="5">
        <v>0</v>
      </c>
      <c r="M310" s="5">
        <v>0</v>
      </c>
      <c r="N310" s="5">
        <v>0</v>
      </c>
      <c r="O310" s="5">
        <v>0</v>
      </c>
      <c r="P310" s="5"/>
      <c r="Q310" s="5"/>
      <c r="R310" s="5"/>
      <c r="S310" s="5"/>
      <c r="T310" s="5">
        <v>2</v>
      </c>
      <c r="U310" s="5"/>
      <c r="V310" s="5">
        <v>0</v>
      </c>
    </row>
    <row r="311" spans="1:22" ht="10.7" customHeight="1" x14ac:dyDescent="0.25">
      <c r="A311" s="4" t="s">
        <v>848</v>
      </c>
      <c r="B311" s="4" t="s">
        <v>349</v>
      </c>
      <c r="C311" s="5">
        <v>19</v>
      </c>
      <c r="D311" s="5">
        <v>15</v>
      </c>
      <c r="E311" s="5">
        <v>120</v>
      </c>
      <c r="F311" s="5">
        <v>12</v>
      </c>
      <c r="G311" s="5">
        <v>0</v>
      </c>
      <c r="H311" s="5">
        <v>0</v>
      </c>
      <c r="I311" s="5">
        <v>33.1</v>
      </c>
      <c r="J311" s="5">
        <f t="shared" si="21"/>
        <v>40</v>
      </c>
      <c r="K311" s="5"/>
      <c r="L311" s="5">
        <v>43</v>
      </c>
      <c r="M311" s="5">
        <v>566</v>
      </c>
      <c r="N311" s="5">
        <v>2</v>
      </c>
      <c r="O311" s="5">
        <v>0</v>
      </c>
      <c r="P311" s="5">
        <f t="shared" si="20"/>
        <v>13.16</v>
      </c>
      <c r="Q311" s="5"/>
      <c r="R311" s="5"/>
      <c r="S311" s="5" t="s">
        <v>350</v>
      </c>
      <c r="T311" s="5">
        <v>18</v>
      </c>
      <c r="U311" s="5"/>
      <c r="V311" s="5">
        <v>0</v>
      </c>
    </row>
    <row r="312" spans="1:22" ht="10.7" customHeight="1" x14ac:dyDescent="0.25">
      <c r="A312" s="4" t="s">
        <v>849</v>
      </c>
      <c r="B312" s="4" t="s">
        <v>148</v>
      </c>
      <c r="C312" s="5">
        <v>4</v>
      </c>
      <c r="D312" s="5">
        <v>5</v>
      </c>
      <c r="E312" s="5">
        <v>33</v>
      </c>
      <c r="F312" s="5">
        <v>1</v>
      </c>
      <c r="G312" s="5">
        <v>0</v>
      </c>
      <c r="H312" s="5">
        <v>0</v>
      </c>
      <c r="I312" s="5">
        <v>14</v>
      </c>
      <c r="J312" s="5">
        <f t="shared" si="21"/>
        <v>8.25</v>
      </c>
      <c r="K312" s="5"/>
      <c r="L312" s="5">
        <v>1</v>
      </c>
      <c r="M312" s="5">
        <v>2</v>
      </c>
      <c r="N312" s="5">
        <v>0</v>
      </c>
      <c r="O312" s="5">
        <v>0</v>
      </c>
      <c r="P312" s="5">
        <f t="shared" si="20"/>
        <v>2</v>
      </c>
      <c r="Q312" s="5"/>
      <c r="R312" s="5"/>
      <c r="S312" s="5" t="s">
        <v>12</v>
      </c>
      <c r="T312" s="5">
        <v>2</v>
      </c>
      <c r="U312" s="5"/>
      <c r="V312" s="5">
        <v>0</v>
      </c>
    </row>
    <row r="313" spans="1:22" ht="10.7" customHeight="1" x14ac:dyDescent="0.25">
      <c r="A313" s="4" t="s">
        <v>850</v>
      </c>
      <c r="B313" s="4" t="s">
        <v>16</v>
      </c>
      <c r="C313" s="5">
        <v>13</v>
      </c>
      <c r="D313" s="5">
        <v>12</v>
      </c>
      <c r="E313" s="5">
        <v>76</v>
      </c>
      <c r="F313" s="5">
        <v>4</v>
      </c>
      <c r="G313" s="5">
        <v>0</v>
      </c>
      <c r="H313" s="5">
        <v>0</v>
      </c>
      <c r="I313" s="5">
        <v>27</v>
      </c>
      <c r="J313" s="5">
        <f t="shared" si="21"/>
        <v>9.5</v>
      </c>
      <c r="K313" s="5"/>
      <c r="L313" s="5">
        <v>8</v>
      </c>
      <c r="M313" s="5">
        <v>156</v>
      </c>
      <c r="N313" s="5">
        <v>0</v>
      </c>
      <c r="O313" s="5">
        <v>0</v>
      </c>
      <c r="P313" s="5">
        <f t="shared" si="20"/>
        <v>19.5</v>
      </c>
      <c r="Q313" s="5"/>
      <c r="R313" s="5"/>
      <c r="S313" s="5" t="s">
        <v>351</v>
      </c>
      <c r="T313" s="5">
        <v>6</v>
      </c>
      <c r="U313" s="5"/>
      <c r="V313" s="5">
        <v>0</v>
      </c>
    </row>
    <row r="314" spans="1:22" ht="10.7" customHeight="1" x14ac:dyDescent="0.25">
      <c r="A314" s="4" t="s">
        <v>851</v>
      </c>
      <c r="B314" s="6" t="s">
        <v>456</v>
      </c>
      <c r="C314" s="5">
        <v>102</v>
      </c>
      <c r="D314" s="5">
        <v>97</v>
      </c>
      <c r="E314" s="5">
        <v>1893</v>
      </c>
      <c r="F314" s="5">
        <v>13</v>
      </c>
      <c r="G314" s="5">
        <v>7</v>
      </c>
      <c r="H314" s="5">
        <v>2</v>
      </c>
      <c r="I314" s="5">
        <v>117.1</v>
      </c>
      <c r="J314" s="5">
        <f t="shared" si="21"/>
        <v>22.54</v>
      </c>
      <c r="K314" s="5"/>
      <c r="L314" s="5">
        <v>150</v>
      </c>
      <c r="M314" s="5">
        <v>3660</v>
      </c>
      <c r="N314" s="5">
        <v>1</v>
      </c>
      <c r="O314" s="5">
        <v>0</v>
      </c>
      <c r="P314" s="5">
        <f t="shared" si="20"/>
        <v>24.4</v>
      </c>
      <c r="Q314" s="5"/>
      <c r="R314" s="5"/>
      <c r="S314" s="5" t="s">
        <v>243</v>
      </c>
      <c r="T314" s="5">
        <v>22</v>
      </c>
      <c r="U314" s="5"/>
      <c r="V314" s="5">
        <v>0</v>
      </c>
    </row>
    <row r="315" spans="1:22" ht="10.7" customHeight="1" x14ac:dyDescent="0.25">
      <c r="A315" s="4" t="s">
        <v>852</v>
      </c>
      <c r="B315" s="4" t="s">
        <v>352</v>
      </c>
      <c r="C315" s="5">
        <v>59</v>
      </c>
      <c r="D315" s="5">
        <v>69</v>
      </c>
      <c r="E315" s="5">
        <v>958</v>
      </c>
      <c r="F315" s="5">
        <v>5</v>
      </c>
      <c r="G315" s="5">
        <v>2</v>
      </c>
      <c r="H315" s="5">
        <v>0</v>
      </c>
      <c r="I315" s="5">
        <v>98</v>
      </c>
      <c r="J315" s="5">
        <f t="shared" si="21"/>
        <v>14.97</v>
      </c>
      <c r="K315" s="5"/>
      <c r="L315" s="5">
        <v>2</v>
      </c>
      <c r="M315" s="5">
        <v>76</v>
      </c>
      <c r="N315" s="5">
        <v>0</v>
      </c>
      <c r="O315" s="5">
        <v>0</v>
      </c>
      <c r="P315" s="5">
        <f t="shared" si="20"/>
        <v>38</v>
      </c>
      <c r="Q315" s="5"/>
      <c r="R315" s="5"/>
      <c r="S315" s="5" t="s">
        <v>125</v>
      </c>
      <c r="T315" s="5">
        <v>19</v>
      </c>
      <c r="U315" s="5"/>
      <c r="V315" s="5">
        <v>0</v>
      </c>
    </row>
    <row r="316" spans="1:22" ht="10.7" customHeight="1" x14ac:dyDescent="0.25">
      <c r="A316" s="4" t="s">
        <v>853</v>
      </c>
      <c r="B316" s="4" t="s">
        <v>353</v>
      </c>
      <c r="C316" s="5">
        <v>10</v>
      </c>
      <c r="D316" s="5">
        <v>10</v>
      </c>
      <c r="E316" s="5">
        <v>171</v>
      </c>
      <c r="F316" s="5">
        <v>2</v>
      </c>
      <c r="G316" s="5">
        <v>0</v>
      </c>
      <c r="H316" s="5">
        <v>0</v>
      </c>
      <c r="I316" s="5">
        <v>39</v>
      </c>
      <c r="J316" s="5">
        <f t="shared" si="21"/>
        <v>21.38</v>
      </c>
      <c r="K316" s="5"/>
      <c r="L316" s="5">
        <v>0</v>
      </c>
      <c r="M316" s="5">
        <v>0</v>
      </c>
      <c r="N316" s="5"/>
      <c r="O316" s="5"/>
      <c r="P316" s="5"/>
      <c r="Q316" s="5"/>
      <c r="R316" s="5"/>
      <c r="S316" s="5"/>
      <c r="T316" s="5">
        <v>2</v>
      </c>
      <c r="U316" s="5"/>
      <c r="V316" s="5">
        <v>0</v>
      </c>
    </row>
    <row r="317" spans="1:22" ht="10.7" customHeight="1" x14ac:dyDescent="0.25">
      <c r="A317" s="4" t="s">
        <v>854</v>
      </c>
      <c r="B317" s="4" t="s">
        <v>211</v>
      </c>
      <c r="C317" s="5">
        <v>9</v>
      </c>
      <c r="D317" s="5">
        <v>10</v>
      </c>
      <c r="E317" s="5">
        <v>98</v>
      </c>
      <c r="F317" s="5">
        <v>0</v>
      </c>
      <c r="G317" s="5">
        <v>0</v>
      </c>
      <c r="H317" s="5">
        <v>0</v>
      </c>
      <c r="I317" s="5">
        <v>30</v>
      </c>
      <c r="J317" s="5">
        <f t="shared" si="21"/>
        <v>9.8000000000000007</v>
      </c>
      <c r="K317" s="5"/>
      <c r="L317" s="5">
        <v>1</v>
      </c>
      <c r="M317" s="5">
        <v>9</v>
      </c>
      <c r="N317" s="5">
        <v>0</v>
      </c>
      <c r="O317" s="5">
        <v>0</v>
      </c>
      <c r="P317" s="5">
        <f t="shared" si="20"/>
        <v>9</v>
      </c>
      <c r="Q317" s="5"/>
      <c r="R317" s="5"/>
      <c r="S317" s="5" t="s">
        <v>354</v>
      </c>
      <c r="T317" s="5">
        <v>2</v>
      </c>
      <c r="U317" s="5"/>
      <c r="V317" s="5">
        <v>0</v>
      </c>
    </row>
    <row r="318" spans="1:22" ht="10.7" customHeight="1" x14ac:dyDescent="0.25">
      <c r="A318" s="4" t="s">
        <v>489</v>
      </c>
      <c r="B318" s="6" t="s">
        <v>457</v>
      </c>
      <c r="C318" s="5">
        <v>124</v>
      </c>
      <c r="D318" s="5">
        <v>130</v>
      </c>
      <c r="E318" s="5">
        <v>2565</v>
      </c>
      <c r="F318" s="5">
        <v>16</v>
      </c>
      <c r="G318" s="5">
        <v>18</v>
      </c>
      <c r="H318" s="5">
        <v>1</v>
      </c>
      <c r="I318" s="5">
        <v>123</v>
      </c>
      <c r="J318" s="5">
        <f t="shared" si="21"/>
        <v>22.5</v>
      </c>
      <c r="K318" s="5"/>
      <c r="L318" s="5">
        <v>0</v>
      </c>
      <c r="M318" s="5">
        <v>69</v>
      </c>
      <c r="N318" s="5">
        <v>0</v>
      </c>
      <c r="O318" s="5">
        <v>0</v>
      </c>
      <c r="P318" s="5"/>
      <c r="Q318" s="5"/>
      <c r="R318" s="5"/>
      <c r="S318" s="5"/>
      <c r="T318" s="5">
        <v>70</v>
      </c>
      <c r="U318" s="5"/>
      <c r="V318" s="5">
        <v>2</v>
      </c>
    </row>
    <row r="319" spans="1:22" ht="10.7" customHeight="1" x14ac:dyDescent="0.25">
      <c r="A319" s="4" t="s">
        <v>855</v>
      </c>
      <c r="B319" s="4" t="s">
        <v>57</v>
      </c>
      <c r="C319" s="5">
        <v>4</v>
      </c>
      <c r="D319" s="5">
        <v>3</v>
      </c>
      <c r="E319" s="5">
        <v>31</v>
      </c>
      <c r="F319" s="5">
        <v>1</v>
      </c>
      <c r="G319" s="5">
        <v>0</v>
      </c>
      <c r="H319" s="5">
        <v>0</v>
      </c>
      <c r="I319" s="5">
        <v>13</v>
      </c>
      <c r="J319" s="5">
        <f t="shared" si="21"/>
        <v>15.5</v>
      </c>
      <c r="K319" s="5"/>
      <c r="L319" s="5">
        <v>0</v>
      </c>
      <c r="M319" s="5">
        <v>0</v>
      </c>
      <c r="N319" s="5"/>
      <c r="O319" s="5"/>
      <c r="P319" s="5"/>
      <c r="Q319" s="5"/>
      <c r="R319" s="5"/>
      <c r="S319" s="5"/>
      <c r="T319" s="5">
        <v>1</v>
      </c>
      <c r="U319" s="5"/>
      <c r="V319" s="5">
        <v>0</v>
      </c>
    </row>
    <row r="320" spans="1:22" ht="10.7" customHeight="1" x14ac:dyDescent="0.25">
      <c r="A320" s="4" t="s">
        <v>856</v>
      </c>
      <c r="B320" s="4" t="s">
        <v>355</v>
      </c>
      <c r="C320" s="5">
        <v>3</v>
      </c>
      <c r="D320" s="5">
        <v>1</v>
      </c>
      <c r="E320" s="5">
        <v>6</v>
      </c>
      <c r="F320" s="5">
        <v>0</v>
      </c>
      <c r="G320" s="5">
        <v>0</v>
      </c>
      <c r="H320" s="5">
        <v>0</v>
      </c>
      <c r="I320" s="5">
        <v>6</v>
      </c>
      <c r="J320" s="5">
        <f t="shared" si="21"/>
        <v>6</v>
      </c>
      <c r="K320" s="5"/>
      <c r="L320" s="5">
        <v>1</v>
      </c>
      <c r="M320" s="5">
        <v>1</v>
      </c>
      <c r="N320" s="5">
        <v>0</v>
      </c>
      <c r="O320" s="5">
        <v>0</v>
      </c>
      <c r="P320" s="5">
        <f t="shared" si="20"/>
        <v>1</v>
      </c>
      <c r="Q320" s="5"/>
      <c r="R320" s="5"/>
      <c r="S320" s="5" t="s">
        <v>344</v>
      </c>
      <c r="T320" s="5">
        <v>2</v>
      </c>
      <c r="U320" s="5"/>
      <c r="V320" s="5">
        <v>0</v>
      </c>
    </row>
    <row r="321" spans="1:22" ht="10.7" customHeight="1" x14ac:dyDescent="0.25">
      <c r="A321" s="4" t="s">
        <v>857</v>
      </c>
      <c r="B321" s="4" t="s">
        <v>64</v>
      </c>
      <c r="C321" s="5">
        <v>6</v>
      </c>
      <c r="D321" s="5">
        <v>8</v>
      </c>
      <c r="E321" s="5">
        <v>16</v>
      </c>
      <c r="F321" s="5">
        <v>3</v>
      </c>
      <c r="G321" s="5">
        <v>0</v>
      </c>
      <c r="H321" s="5">
        <v>0</v>
      </c>
      <c r="I321" s="5">
        <v>10.1</v>
      </c>
      <c r="J321" s="5">
        <f t="shared" si="21"/>
        <v>3.2</v>
      </c>
      <c r="K321" s="5"/>
      <c r="L321" s="5">
        <v>0</v>
      </c>
      <c r="M321" s="5">
        <v>0</v>
      </c>
      <c r="N321" s="5"/>
      <c r="O321" s="5"/>
      <c r="P321" s="5"/>
      <c r="Q321" s="5"/>
      <c r="R321" s="5"/>
      <c r="S321" s="5"/>
      <c r="T321" s="5">
        <v>0</v>
      </c>
      <c r="U321" s="5"/>
      <c r="V321" s="5">
        <v>0</v>
      </c>
    </row>
    <row r="322" spans="1:22" ht="10.7" customHeight="1" x14ac:dyDescent="0.25">
      <c r="A322" s="4" t="s">
        <v>858</v>
      </c>
      <c r="B322" s="4" t="s">
        <v>356</v>
      </c>
      <c r="C322" s="5">
        <v>8</v>
      </c>
      <c r="D322" s="5">
        <v>8</v>
      </c>
      <c r="E322" s="5">
        <v>42</v>
      </c>
      <c r="F322" s="5">
        <v>3</v>
      </c>
      <c r="G322" s="5">
        <v>0</v>
      </c>
      <c r="H322" s="5">
        <v>0</v>
      </c>
      <c r="I322" s="5">
        <v>12</v>
      </c>
      <c r="J322" s="5">
        <f t="shared" ref="J322:J344" si="22">ROUND(E322/(D322-F322),2)</f>
        <v>8.4</v>
      </c>
      <c r="K322" s="5"/>
      <c r="L322" s="5">
        <v>21</v>
      </c>
      <c r="M322" s="5">
        <v>297</v>
      </c>
      <c r="N322" s="5">
        <v>1</v>
      </c>
      <c r="O322" s="5">
        <v>0</v>
      </c>
      <c r="P322" s="5">
        <f t="shared" si="20"/>
        <v>14.14</v>
      </c>
      <c r="Q322" s="5"/>
      <c r="R322" s="5"/>
      <c r="S322" s="5" t="s">
        <v>357</v>
      </c>
      <c r="T322" s="5">
        <v>2</v>
      </c>
      <c r="U322" s="5"/>
      <c r="V322" s="5">
        <v>0</v>
      </c>
    </row>
    <row r="323" spans="1:22" ht="10.7" customHeight="1" x14ac:dyDescent="0.25">
      <c r="A323" s="4" t="s">
        <v>859</v>
      </c>
      <c r="B323" s="4" t="s">
        <v>358</v>
      </c>
      <c r="C323" s="5">
        <v>7</v>
      </c>
      <c r="D323" s="5">
        <v>4</v>
      </c>
      <c r="E323" s="5">
        <v>48</v>
      </c>
      <c r="F323" s="5">
        <v>2</v>
      </c>
      <c r="G323" s="5">
        <v>0</v>
      </c>
      <c r="H323" s="5">
        <v>0</v>
      </c>
      <c r="I323" s="5">
        <v>23</v>
      </c>
      <c r="J323" s="5">
        <f t="shared" si="22"/>
        <v>24</v>
      </c>
      <c r="K323" s="5"/>
      <c r="L323" s="5">
        <v>6</v>
      </c>
      <c r="M323" s="5">
        <v>169</v>
      </c>
      <c r="N323" s="5">
        <v>0</v>
      </c>
      <c r="O323" s="5">
        <v>0</v>
      </c>
      <c r="P323" s="5">
        <f t="shared" si="20"/>
        <v>28.17</v>
      </c>
      <c r="Q323" s="5"/>
      <c r="R323" s="5"/>
      <c r="S323" s="5" t="s">
        <v>359</v>
      </c>
      <c r="T323" s="5">
        <v>4</v>
      </c>
      <c r="U323" s="5"/>
      <c r="V323" s="5">
        <v>0</v>
      </c>
    </row>
    <row r="324" spans="1:22" ht="10.7" customHeight="1" x14ac:dyDescent="0.25">
      <c r="A324" s="4" t="s">
        <v>860</v>
      </c>
      <c r="B324" s="4" t="s">
        <v>64</v>
      </c>
      <c r="C324" s="5">
        <v>2</v>
      </c>
      <c r="D324" s="5">
        <v>1</v>
      </c>
      <c r="E324" s="5">
        <v>1</v>
      </c>
      <c r="F324" s="5">
        <v>0</v>
      </c>
      <c r="G324" s="5">
        <v>0</v>
      </c>
      <c r="H324" s="5">
        <v>0</v>
      </c>
      <c r="I324" s="5">
        <v>1</v>
      </c>
      <c r="J324" s="5">
        <f t="shared" si="22"/>
        <v>1</v>
      </c>
      <c r="K324" s="5"/>
      <c r="L324" s="5">
        <v>0</v>
      </c>
      <c r="M324" s="5">
        <v>0</v>
      </c>
      <c r="N324" s="5"/>
      <c r="O324" s="5"/>
      <c r="P324" s="5"/>
      <c r="Q324" s="5"/>
      <c r="R324" s="5"/>
      <c r="S324" s="5"/>
      <c r="T324" s="5">
        <v>0</v>
      </c>
      <c r="U324" s="5"/>
      <c r="V324" s="5">
        <v>0</v>
      </c>
    </row>
    <row r="325" spans="1:22" ht="10.7" customHeight="1" x14ac:dyDescent="0.25">
      <c r="A325" s="4" t="s">
        <v>861</v>
      </c>
      <c r="B325" s="4" t="s">
        <v>360</v>
      </c>
      <c r="C325" s="5">
        <v>27</v>
      </c>
      <c r="D325" s="5">
        <v>25</v>
      </c>
      <c r="E325" s="5">
        <v>217</v>
      </c>
      <c r="F325" s="5">
        <v>6</v>
      </c>
      <c r="G325" s="5">
        <v>0</v>
      </c>
      <c r="H325" s="5">
        <v>0</v>
      </c>
      <c r="I325" s="5">
        <v>25</v>
      </c>
      <c r="J325" s="5">
        <f t="shared" si="22"/>
        <v>11.42</v>
      </c>
      <c r="K325" s="5"/>
      <c r="L325" s="5">
        <v>1</v>
      </c>
      <c r="M325" s="5">
        <v>8</v>
      </c>
      <c r="N325" s="5">
        <v>0</v>
      </c>
      <c r="O325" s="5">
        <v>0</v>
      </c>
      <c r="P325" s="5">
        <f t="shared" ref="P325:P387" si="23">ROUND(M325/L325,2)</f>
        <v>8</v>
      </c>
      <c r="Q325" s="5"/>
      <c r="R325" s="5"/>
      <c r="S325" s="5" t="s">
        <v>48</v>
      </c>
      <c r="T325" s="5">
        <v>9</v>
      </c>
      <c r="U325" s="5"/>
      <c r="V325" s="5">
        <v>0</v>
      </c>
    </row>
    <row r="326" spans="1:22" ht="10.7" customHeight="1" x14ac:dyDescent="0.25">
      <c r="A326" s="4" t="s">
        <v>862</v>
      </c>
      <c r="B326" s="4" t="s">
        <v>361</v>
      </c>
      <c r="C326" s="5">
        <v>2</v>
      </c>
      <c r="D326" s="5">
        <v>2</v>
      </c>
      <c r="E326" s="5">
        <v>8</v>
      </c>
      <c r="F326" s="5">
        <v>1</v>
      </c>
      <c r="G326" s="5">
        <v>0</v>
      </c>
      <c r="H326" s="5">
        <v>0</v>
      </c>
      <c r="I326" s="5">
        <v>6</v>
      </c>
      <c r="J326" s="5">
        <f t="shared" si="22"/>
        <v>8</v>
      </c>
      <c r="K326" s="5"/>
      <c r="L326" s="5">
        <v>0</v>
      </c>
      <c r="M326" s="5">
        <v>0</v>
      </c>
      <c r="N326" s="5"/>
      <c r="O326" s="5"/>
      <c r="P326" s="5"/>
      <c r="Q326" s="5"/>
      <c r="R326" s="5"/>
      <c r="S326" s="5"/>
      <c r="T326" s="5">
        <v>0</v>
      </c>
      <c r="U326" s="5"/>
      <c r="V326" s="5">
        <v>0</v>
      </c>
    </row>
    <row r="327" spans="1:22" ht="10.7" customHeight="1" x14ac:dyDescent="0.25">
      <c r="A327" s="4" t="s">
        <v>863</v>
      </c>
      <c r="B327" s="4" t="s">
        <v>362</v>
      </c>
      <c r="C327" s="5">
        <v>8</v>
      </c>
      <c r="D327" s="5">
        <v>7</v>
      </c>
      <c r="E327" s="5">
        <v>46</v>
      </c>
      <c r="F327" s="5">
        <v>3</v>
      </c>
      <c r="G327" s="5">
        <v>0</v>
      </c>
      <c r="H327" s="5">
        <v>0</v>
      </c>
      <c r="I327" s="5">
        <v>23.1</v>
      </c>
      <c r="J327" s="5">
        <f t="shared" si="22"/>
        <v>11.5</v>
      </c>
      <c r="K327" s="5"/>
      <c r="L327" s="5">
        <v>5</v>
      </c>
      <c r="M327" s="5">
        <v>305</v>
      </c>
      <c r="N327" s="5">
        <v>0</v>
      </c>
      <c r="O327" s="5">
        <v>0</v>
      </c>
      <c r="P327" s="5">
        <f t="shared" si="23"/>
        <v>61</v>
      </c>
      <c r="Q327" s="5"/>
      <c r="R327" s="5"/>
      <c r="S327" s="5" t="s">
        <v>363</v>
      </c>
      <c r="T327" s="5">
        <v>6</v>
      </c>
      <c r="U327" s="5"/>
      <c r="V327" s="5">
        <v>0</v>
      </c>
    </row>
    <row r="328" spans="1:22" ht="10.7" customHeight="1" x14ac:dyDescent="0.25">
      <c r="A328" s="4" t="s">
        <v>864</v>
      </c>
      <c r="B328" s="4" t="s">
        <v>101</v>
      </c>
      <c r="C328" s="5">
        <v>1</v>
      </c>
      <c r="D328" s="5">
        <v>1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f t="shared" si="22"/>
        <v>0</v>
      </c>
      <c r="K328" s="5"/>
      <c r="L328" s="5">
        <v>1</v>
      </c>
      <c r="M328" s="5">
        <v>33</v>
      </c>
      <c r="N328" s="5">
        <v>0</v>
      </c>
      <c r="O328" s="5">
        <v>0</v>
      </c>
      <c r="P328" s="5">
        <f t="shared" si="23"/>
        <v>33</v>
      </c>
      <c r="Q328" s="5"/>
      <c r="R328" s="5"/>
      <c r="S328" s="5" t="s">
        <v>364</v>
      </c>
      <c r="T328" s="5">
        <v>0</v>
      </c>
      <c r="U328" s="5"/>
      <c r="V328" s="5">
        <v>0</v>
      </c>
    </row>
    <row r="329" spans="1:22" ht="10.7" customHeight="1" x14ac:dyDescent="0.25">
      <c r="A329" s="4" t="s">
        <v>865</v>
      </c>
      <c r="B329" s="4" t="s">
        <v>323</v>
      </c>
      <c r="C329" s="5">
        <v>26</v>
      </c>
      <c r="D329" s="5">
        <v>26</v>
      </c>
      <c r="E329" s="5">
        <v>659</v>
      </c>
      <c r="F329" s="5">
        <v>4</v>
      </c>
      <c r="G329" s="5">
        <v>5</v>
      </c>
      <c r="H329" s="5">
        <v>0</v>
      </c>
      <c r="I329" s="5">
        <v>99.1</v>
      </c>
      <c r="J329" s="5">
        <f t="shared" si="22"/>
        <v>29.95</v>
      </c>
      <c r="K329" s="5"/>
      <c r="L329" s="5">
        <v>76</v>
      </c>
      <c r="M329" s="5">
        <v>1032</v>
      </c>
      <c r="N329" s="5">
        <v>4</v>
      </c>
      <c r="O329" s="5">
        <v>0</v>
      </c>
      <c r="P329" s="5">
        <f t="shared" si="23"/>
        <v>13.58</v>
      </c>
      <c r="Q329" s="5"/>
      <c r="R329" s="5"/>
      <c r="S329" s="5" t="s">
        <v>208</v>
      </c>
      <c r="T329" s="5">
        <v>20</v>
      </c>
      <c r="U329" s="5"/>
      <c r="V329" s="5">
        <v>0</v>
      </c>
    </row>
    <row r="330" spans="1:22" ht="10.7" customHeight="1" x14ac:dyDescent="0.25">
      <c r="A330" s="4" t="s">
        <v>866</v>
      </c>
      <c r="B330" s="4" t="s">
        <v>365</v>
      </c>
      <c r="C330" s="5">
        <v>34</v>
      </c>
      <c r="D330" s="5">
        <v>38</v>
      </c>
      <c r="E330" s="5">
        <v>324</v>
      </c>
      <c r="F330" s="5">
        <v>6</v>
      </c>
      <c r="G330" s="5">
        <v>0</v>
      </c>
      <c r="H330" s="5">
        <v>0</v>
      </c>
      <c r="I330" s="5">
        <v>44.1</v>
      </c>
      <c r="J330" s="5">
        <f t="shared" si="22"/>
        <v>10.130000000000001</v>
      </c>
      <c r="K330" s="5"/>
      <c r="L330" s="5">
        <v>10</v>
      </c>
      <c r="M330" s="5">
        <v>150</v>
      </c>
      <c r="N330" s="5">
        <v>0</v>
      </c>
      <c r="O330" s="5">
        <v>0</v>
      </c>
      <c r="P330" s="5">
        <f t="shared" si="23"/>
        <v>15</v>
      </c>
      <c r="Q330" s="5"/>
      <c r="R330" s="5"/>
      <c r="S330" s="5" t="s">
        <v>51</v>
      </c>
      <c r="T330" s="5">
        <v>8</v>
      </c>
      <c r="U330" s="5"/>
      <c r="V330" s="5">
        <v>0</v>
      </c>
    </row>
    <row r="331" spans="1:22" ht="10.7" customHeight="1" x14ac:dyDescent="0.25">
      <c r="A331" s="4" t="s">
        <v>867</v>
      </c>
      <c r="B331" s="4" t="s">
        <v>322</v>
      </c>
      <c r="C331" s="5">
        <v>2</v>
      </c>
      <c r="D331" s="5">
        <v>2</v>
      </c>
      <c r="E331" s="5">
        <v>13</v>
      </c>
      <c r="F331" s="5">
        <v>0</v>
      </c>
      <c r="G331" s="5">
        <v>0</v>
      </c>
      <c r="H331" s="5">
        <v>0</v>
      </c>
      <c r="I331" s="5">
        <v>9</v>
      </c>
      <c r="J331" s="5">
        <f t="shared" si="22"/>
        <v>6.5</v>
      </c>
      <c r="K331" s="5"/>
      <c r="L331" s="5">
        <v>0</v>
      </c>
      <c r="M331" s="5">
        <v>24</v>
      </c>
      <c r="N331" s="5">
        <v>0</v>
      </c>
      <c r="O331" s="5">
        <v>0</v>
      </c>
      <c r="P331" s="5"/>
      <c r="Q331" s="5"/>
      <c r="R331" s="5"/>
      <c r="S331" s="5"/>
      <c r="T331" s="5">
        <v>0</v>
      </c>
      <c r="U331" s="5"/>
      <c r="V331" s="5">
        <v>0</v>
      </c>
    </row>
    <row r="332" spans="1:22" ht="10.7" customHeight="1" x14ac:dyDescent="0.25">
      <c r="A332" s="4" t="s">
        <v>868</v>
      </c>
      <c r="B332" s="4" t="s">
        <v>366</v>
      </c>
      <c r="C332" s="5">
        <v>15</v>
      </c>
      <c r="D332" s="5">
        <v>13</v>
      </c>
      <c r="E332" s="5">
        <v>184</v>
      </c>
      <c r="F332" s="5">
        <v>2</v>
      </c>
      <c r="G332" s="5">
        <v>0</v>
      </c>
      <c r="H332" s="5">
        <v>0</v>
      </c>
      <c r="I332" s="5">
        <v>34</v>
      </c>
      <c r="J332" s="5">
        <f t="shared" si="22"/>
        <v>16.73</v>
      </c>
      <c r="K332" s="5"/>
      <c r="L332" s="5">
        <v>33</v>
      </c>
      <c r="M332" s="5">
        <v>694</v>
      </c>
      <c r="N332" s="5">
        <v>1</v>
      </c>
      <c r="O332" s="5">
        <v>0</v>
      </c>
      <c r="P332" s="5">
        <f t="shared" si="23"/>
        <v>21.03</v>
      </c>
      <c r="Q332" s="5"/>
      <c r="R332" s="5"/>
      <c r="S332" s="5" t="s">
        <v>367</v>
      </c>
      <c r="T332" s="5">
        <v>5</v>
      </c>
      <c r="U332" s="5"/>
      <c r="V332" s="5">
        <v>0</v>
      </c>
    </row>
    <row r="333" spans="1:22" ht="10.7" customHeight="1" x14ac:dyDescent="0.25">
      <c r="A333" s="4" t="s">
        <v>516</v>
      </c>
      <c r="B333" s="6" t="s">
        <v>458</v>
      </c>
      <c r="C333" s="5">
        <v>100</v>
      </c>
      <c r="D333" s="5">
        <v>96</v>
      </c>
      <c r="E333" s="5">
        <v>1466</v>
      </c>
      <c r="F333" s="5">
        <v>16</v>
      </c>
      <c r="G333" s="5">
        <v>3</v>
      </c>
      <c r="H333" s="5">
        <v>0</v>
      </c>
      <c r="I333" s="5">
        <v>73</v>
      </c>
      <c r="J333" s="5">
        <f t="shared" si="22"/>
        <v>18.329999999999998</v>
      </c>
      <c r="K333" s="5"/>
      <c r="L333" s="5">
        <v>1</v>
      </c>
      <c r="M333" s="5">
        <v>108</v>
      </c>
      <c r="N333" s="5">
        <v>0</v>
      </c>
      <c r="O333" s="5">
        <v>0</v>
      </c>
      <c r="P333" s="5">
        <f t="shared" si="23"/>
        <v>108</v>
      </c>
      <c r="Q333" s="5"/>
      <c r="R333" s="5"/>
      <c r="S333" s="5" t="s">
        <v>82</v>
      </c>
      <c r="T333" s="5">
        <v>71</v>
      </c>
      <c r="U333" s="5"/>
      <c r="V333" s="5">
        <v>16</v>
      </c>
    </row>
    <row r="334" spans="1:22" ht="10.7" customHeight="1" x14ac:dyDescent="0.25">
      <c r="A334" s="4" t="s">
        <v>869</v>
      </c>
      <c r="B334" s="6" t="s">
        <v>460</v>
      </c>
      <c r="C334" s="5">
        <v>137</v>
      </c>
      <c r="D334" s="5">
        <v>144</v>
      </c>
      <c r="E334" s="5">
        <v>2654</v>
      </c>
      <c r="F334" s="5">
        <v>20</v>
      </c>
      <c r="G334" s="5">
        <v>12</v>
      </c>
      <c r="H334" s="5">
        <v>2</v>
      </c>
      <c r="I334" s="5">
        <v>110</v>
      </c>
      <c r="J334" s="5">
        <f t="shared" si="22"/>
        <v>21.4</v>
      </c>
      <c r="K334" s="5"/>
      <c r="L334" s="5">
        <v>226</v>
      </c>
      <c r="M334" s="5">
        <v>3094</v>
      </c>
      <c r="N334" s="5">
        <v>9</v>
      </c>
      <c r="O334" s="5">
        <v>0</v>
      </c>
      <c r="P334" s="5">
        <f t="shared" si="23"/>
        <v>13.69</v>
      </c>
      <c r="Q334" s="5"/>
      <c r="R334" s="5"/>
      <c r="S334" s="5" t="s">
        <v>79</v>
      </c>
      <c r="T334" s="5">
        <v>74</v>
      </c>
      <c r="U334" s="5"/>
      <c r="V334" s="5">
        <v>0</v>
      </c>
    </row>
    <row r="335" spans="1:22" ht="10.7" customHeight="1" x14ac:dyDescent="0.25">
      <c r="A335" s="4" t="s">
        <v>870</v>
      </c>
      <c r="B335" s="4" t="s">
        <v>234</v>
      </c>
      <c r="C335" s="5">
        <v>11</v>
      </c>
      <c r="D335" s="5">
        <v>12</v>
      </c>
      <c r="E335" s="5">
        <v>219</v>
      </c>
      <c r="F335" s="5">
        <v>1</v>
      </c>
      <c r="G335" s="5">
        <v>1</v>
      </c>
      <c r="H335" s="5">
        <v>0</v>
      </c>
      <c r="I335" s="5">
        <v>52</v>
      </c>
      <c r="J335" s="5">
        <f t="shared" si="22"/>
        <v>19.91</v>
      </c>
      <c r="K335" s="5"/>
      <c r="L335" s="5">
        <v>3</v>
      </c>
      <c r="M335" s="5">
        <v>41</v>
      </c>
      <c r="N335" s="5">
        <v>0</v>
      </c>
      <c r="O335" s="5">
        <v>0</v>
      </c>
      <c r="P335" s="5">
        <f t="shared" si="23"/>
        <v>13.67</v>
      </c>
      <c r="Q335" s="5"/>
      <c r="R335" s="5"/>
      <c r="S335" s="5" t="s">
        <v>271</v>
      </c>
      <c r="T335" s="5">
        <v>5</v>
      </c>
      <c r="U335" s="5"/>
      <c r="V335" s="5">
        <v>0</v>
      </c>
    </row>
    <row r="336" spans="1:22" ht="10.7" customHeight="1" x14ac:dyDescent="0.25">
      <c r="A336" s="4" t="s">
        <v>871</v>
      </c>
      <c r="B336" s="4" t="s">
        <v>368</v>
      </c>
      <c r="C336" s="5">
        <v>4</v>
      </c>
      <c r="D336" s="5">
        <v>4</v>
      </c>
      <c r="E336" s="5">
        <v>34</v>
      </c>
      <c r="F336" s="5">
        <v>0</v>
      </c>
      <c r="G336" s="5">
        <v>0</v>
      </c>
      <c r="H336" s="5">
        <v>0</v>
      </c>
      <c r="I336" s="5">
        <v>12</v>
      </c>
      <c r="J336" s="5">
        <f t="shared" si="22"/>
        <v>8.5</v>
      </c>
      <c r="K336" s="5"/>
      <c r="L336" s="5">
        <v>3</v>
      </c>
      <c r="M336" s="5">
        <v>22</v>
      </c>
      <c r="N336" s="5">
        <v>0</v>
      </c>
      <c r="O336" s="5">
        <v>0</v>
      </c>
      <c r="P336" s="5">
        <f t="shared" si="23"/>
        <v>7.33</v>
      </c>
      <c r="Q336" s="5"/>
      <c r="R336" s="5"/>
      <c r="S336" s="5" t="s">
        <v>369</v>
      </c>
      <c r="T336" s="5">
        <v>1</v>
      </c>
      <c r="U336" s="5"/>
      <c r="V336" s="5">
        <v>0</v>
      </c>
    </row>
    <row r="337" spans="1:22" ht="10.7" customHeight="1" x14ac:dyDescent="0.25">
      <c r="A337" s="4" t="s">
        <v>872</v>
      </c>
      <c r="B337" s="6" t="s">
        <v>459</v>
      </c>
      <c r="C337" s="5">
        <v>121</v>
      </c>
      <c r="D337" s="5">
        <v>123</v>
      </c>
      <c r="E337" s="5">
        <v>4607</v>
      </c>
      <c r="F337" s="5">
        <v>18</v>
      </c>
      <c r="G337" s="5">
        <v>26</v>
      </c>
      <c r="H337" s="5">
        <v>9</v>
      </c>
      <c r="I337" s="5">
        <v>225.1</v>
      </c>
      <c r="J337" s="5">
        <f t="shared" si="22"/>
        <v>43.88</v>
      </c>
      <c r="K337" s="5"/>
      <c r="L337" s="5">
        <v>1</v>
      </c>
      <c r="M337" s="5">
        <v>14</v>
      </c>
      <c r="N337" s="5">
        <v>0</v>
      </c>
      <c r="O337" s="5">
        <v>0</v>
      </c>
      <c r="P337" s="5">
        <f t="shared" si="23"/>
        <v>14</v>
      </c>
      <c r="Q337" s="5"/>
      <c r="R337" s="5"/>
      <c r="S337" s="5" t="s">
        <v>346</v>
      </c>
      <c r="T337" s="5">
        <v>81</v>
      </c>
      <c r="U337" s="5"/>
      <c r="V337" s="5">
        <v>9</v>
      </c>
    </row>
    <row r="338" spans="1:22" ht="10.7" customHeight="1" x14ac:dyDescent="0.25">
      <c r="A338" s="4" t="s">
        <v>873</v>
      </c>
      <c r="B338" s="4" t="s">
        <v>370</v>
      </c>
      <c r="C338" s="5">
        <v>16</v>
      </c>
      <c r="D338" s="5">
        <v>16</v>
      </c>
      <c r="E338" s="5">
        <v>91</v>
      </c>
      <c r="F338" s="5">
        <v>8</v>
      </c>
      <c r="G338" s="5">
        <v>0</v>
      </c>
      <c r="H338" s="5">
        <v>0</v>
      </c>
      <c r="I338" s="5">
        <v>23.1</v>
      </c>
      <c r="J338" s="5">
        <f t="shared" si="22"/>
        <v>11.38</v>
      </c>
      <c r="K338" s="5"/>
      <c r="L338" s="5">
        <v>24</v>
      </c>
      <c r="M338" s="5">
        <v>763</v>
      </c>
      <c r="N338" s="5">
        <v>0</v>
      </c>
      <c r="O338" s="5">
        <v>0</v>
      </c>
      <c r="P338" s="5">
        <f t="shared" si="23"/>
        <v>31.79</v>
      </c>
      <c r="Q338" s="5"/>
      <c r="R338" s="5"/>
      <c r="S338" s="5" t="s">
        <v>371</v>
      </c>
      <c r="T338" s="5">
        <v>4</v>
      </c>
      <c r="U338" s="5"/>
      <c r="V338" s="5">
        <v>0</v>
      </c>
    </row>
    <row r="339" spans="1:22" ht="10.7" customHeight="1" x14ac:dyDescent="0.25">
      <c r="A339" s="4" t="s">
        <v>874</v>
      </c>
      <c r="B339" s="4" t="s">
        <v>167</v>
      </c>
      <c r="C339" s="5">
        <v>1</v>
      </c>
      <c r="D339" s="5">
        <v>1</v>
      </c>
      <c r="E339" s="5">
        <v>5</v>
      </c>
      <c r="F339" s="5">
        <v>0</v>
      </c>
      <c r="G339" s="5">
        <v>0</v>
      </c>
      <c r="H339" s="5">
        <v>0</v>
      </c>
      <c r="I339" s="5">
        <v>5</v>
      </c>
      <c r="J339" s="5">
        <f t="shared" si="22"/>
        <v>5</v>
      </c>
      <c r="K339" s="5"/>
      <c r="L339" s="5">
        <v>0</v>
      </c>
      <c r="M339" s="5">
        <v>0</v>
      </c>
      <c r="N339" s="5"/>
      <c r="O339" s="5"/>
      <c r="P339" s="5"/>
      <c r="Q339" s="5"/>
      <c r="R339" s="5"/>
      <c r="S339" s="5"/>
      <c r="T339" s="5">
        <v>0</v>
      </c>
      <c r="U339" s="5"/>
      <c r="V339" s="5">
        <v>0</v>
      </c>
    </row>
    <row r="340" spans="1:22" ht="10.7" customHeight="1" x14ac:dyDescent="0.25">
      <c r="A340" s="4" t="s">
        <v>491</v>
      </c>
      <c r="B340" s="4" t="s">
        <v>127</v>
      </c>
      <c r="C340" s="5">
        <v>12</v>
      </c>
      <c r="D340" s="5">
        <v>14</v>
      </c>
      <c r="E340" s="5">
        <v>211</v>
      </c>
      <c r="F340" s="5">
        <v>1</v>
      </c>
      <c r="G340" s="5">
        <v>0</v>
      </c>
      <c r="H340" s="5">
        <v>0</v>
      </c>
      <c r="I340" s="5">
        <v>35</v>
      </c>
      <c r="J340" s="5">
        <f t="shared" si="22"/>
        <v>16.23</v>
      </c>
      <c r="K340" s="5"/>
      <c r="L340" s="5">
        <v>0</v>
      </c>
      <c r="M340" s="5">
        <v>35</v>
      </c>
      <c r="N340" s="5">
        <v>0</v>
      </c>
      <c r="O340" s="5">
        <v>0</v>
      </c>
      <c r="P340" s="5"/>
      <c r="Q340" s="5"/>
      <c r="R340" s="5"/>
      <c r="S340" s="5"/>
      <c r="T340" s="5">
        <v>5</v>
      </c>
      <c r="U340" s="5"/>
      <c r="V340" s="5">
        <v>0</v>
      </c>
    </row>
    <row r="341" spans="1:22" ht="10.7" customHeight="1" x14ac:dyDescent="0.25">
      <c r="A341" s="4" t="s">
        <v>875</v>
      </c>
      <c r="B341" s="4" t="s">
        <v>372</v>
      </c>
      <c r="C341" s="5">
        <v>3</v>
      </c>
      <c r="D341" s="5">
        <v>2</v>
      </c>
      <c r="E341" s="5">
        <v>6</v>
      </c>
      <c r="F341" s="5">
        <v>1</v>
      </c>
      <c r="G341" s="5">
        <v>0</v>
      </c>
      <c r="H341" s="5">
        <v>0</v>
      </c>
      <c r="I341" s="5">
        <v>6.1</v>
      </c>
      <c r="J341" s="5">
        <f t="shared" si="22"/>
        <v>6</v>
      </c>
      <c r="K341" s="5"/>
      <c r="L341" s="5">
        <v>0</v>
      </c>
      <c r="M341" s="5">
        <v>13</v>
      </c>
      <c r="N341" s="5">
        <v>0</v>
      </c>
      <c r="O341" s="5">
        <v>0</v>
      </c>
      <c r="P341" s="5"/>
      <c r="Q341" s="5"/>
      <c r="R341" s="5"/>
      <c r="S341" s="5"/>
      <c r="T341" s="5">
        <v>1</v>
      </c>
      <c r="U341" s="5"/>
      <c r="V341" s="5">
        <v>0</v>
      </c>
    </row>
    <row r="342" spans="1:22" ht="10.7" customHeight="1" x14ac:dyDescent="0.25">
      <c r="A342" s="4" t="s">
        <v>876</v>
      </c>
      <c r="B342" s="4" t="s">
        <v>373</v>
      </c>
      <c r="C342" s="5">
        <v>8</v>
      </c>
      <c r="D342" s="5">
        <v>8</v>
      </c>
      <c r="E342" s="5">
        <v>91</v>
      </c>
      <c r="F342" s="5">
        <v>1</v>
      </c>
      <c r="G342" s="5">
        <v>0</v>
      </c>
      <c r="H342" s="5">
        <v>0</v>
      </c>
      <c r="I342" s="5">
        <v>42</v>
      </c>
      <c r="J342" s="5">
        <f t="shared" si="22"/>
        <v>13</v>
      </c>
      <c r="K342" s="5"/>
      <c r="L342" s="5">
        <v>14</v>
      </c>
      <c r="M342" s="5">
        <v>154</v>
      </c>
      <c r="N342" s="5">
        <v>1</v>
      </c>
      <c r="O342" s="5">
        <v>0</v>
      </c>
      <c r="P342" s="5">
        <f t="shared" si="23"/>
        <v>11</v>
      </c>
      <c r="Q342" s="5"/>
      <c r="R342" s="5"/>
      <c r="S342" s="5" t="s">
        <v>286</v>
      </c>
      <c r="T342" s="5">
        <v>2</v>
      </c>
      <c r="U342" s="5"/>
      <c r="V342" s="5">
        <v>0</v>
      </c>
    </row>
    <row r="343" spans="1:22" ht="10.7" customHeight="1" x14ac:dyDescent="0.25">
      <c r="A343" s="4" t="s">
        <v>877</v>
      </c>
      <c r="B343" s="4" t="s">
        <v>374</v>
      </c>
      <c r="C343" s="5">
        <v>45</v>
      </c>
      <c r="D343" s="5">
        <v>36</v>
      </c>
      <c r="E343" s="5">
        <v>626</v>
      </c>
      <c r="F343" s="5">
        <v>10</v>
      </c>
      <c r="G343" s="5">
        <v>3</v>
      </c>
      <c r="H343" s="5">
        <v>0</v>
      </c>
      <c r="I343" s="5">
        <v>77.099999999999994</v>
      </c>
      <c r="J343" s="5">
        <f t="shared" si="22"/>
        <v>24.08</v>
      </c>
      <c r="K343" s="5"/>
      <c r="L343" s="5">
        <v>65</v>
      </c>
      <c r="M343" s="5">
        <v>1382</v>
      </c>
      <c r="N343" s="5">
        <v>3</v>
      </c>
      <c r="O343" s="5">
        <v>0</v>
      </c>
      <c r="P343" s="5">
        <f t="shared" si="23"/>
        <v>21.26</v>
      </c>
      <c r="Q343" s="5"/>
      <c r="R343" s="5"/>
      <c r="S343" s="5" t="s">
        <v>375</v>
      </c>
      <c r="T343" s="5">
        <v>11</v>
      </c>
      <c r="U343" s="5"/>
      <c r="V343" s="5">
        <v>0</v>
      </c>
    </row>
    <row r="344" spans="1:22" ht="10.7" customHeight="1" x14ac:dyDescent="0.25">
      <c r="A344" s="4" t="s">
        <v>878</v>
      </c>
      <c r="B344" s="4" t="s">
        <v>294</v>
      </c>
      <c r="C344" s="5">
        <v>2</v>
      </c>
      <c r="D344" s="5">
        <v>2</v>
      </c>
      <c r="E344" s="5">
        <v>2</v>
      </c>
      <c r="F344" s="5">
        <v>0</v>
      </c>
      <c r="G344" s="5">
        <v>0</v>
      </c>
      <c r="H344" s="5">
        <v>0</v>
      </c>
      <c r="I344" s="5">
        <v>1</v>
      </c>
      <c r="J344" s="5">
        <f t="shared" si="22"/>
        <v>1</v>
      </c>
      <c r="K344" s="5"/>
      <c r="L344" s="5">
        <v>1</v>
      </c>
      <c r="M344" s="5">
        <v>26</v>
      </c>
      <c r="N344" s="5">
        <v>0</v>
      </c>
      <c r="O344" s="5">
        <v>0</v>
      </c>
      <c r="P344" s="5">
        <f t="shared" si="23"/>
        <v>26</v>
      </c>
      <c r="Q344" s="5"/>
      <c r="R344" s="5"/>
      <c r="S344" s="5" t="s">
        <v>341</v>
      </c>
      <c r="T344" s="5">
        <v>0</v>
      </c>
      <c r="U344" s="5"/>
      <c r="V344" s="5">
        <v>0</v>
      </c>
    </row>
    <row r="345" spans="1:22" ht="10.7" customHeight="1" x14ac:dyDescent="0.25">
      <c r="A345" s="4" t="s">
        <v>879</v>
      </c>
      <c r="B345" s="4" t="s">
        <v>376</v>
      </c>
      <c r="C345" s="5">
        <v>1</v>
      </c>
      <c r="D345" s="5">
        <v>0</v>
      </c>
      <c r="E345" s="5">
        <v>0</v>
      </c>
      <c r="F345" s="5">
        <v>0</v>
      </c>
      <c r="G345" s="5">
        <v>0</v>
      </c>
      <c r="H345" s="5">
        <v>0</v>
      </c>
      <c r="I345" s="5"/>
      <c r="J345" s="5">
        <f>+E345</f>
        <v>0</v>
      </c>
      <c r="K345" s="5"/>
      <c r="L345" s="5">
        <v>0</v>
      </c>
      <c r="M345" s="5">
        <v>0</v>
      </c>
      <c r="N345" s="5"/>
      <c r="O345" s="5"/>
      <c r="P345" s="5"/>
      <c r="Q345" s="5"/>
      <c r="R345" s="5"/>
      <c r="S345" s="5"/>
      <c r="T345" s="5">
        <v>0</v>
      </c>
      <c r="U345" s="5"/>
      <c r="V345" s="5">
        <v>0</v>
      </c>
    </row>
    <row r="346" spans="1:22" ht="13.7" customHeight="1" x14ac:dyDescent="0.25">
      <c r="A346" s="4" t="s">
        <v>880</v>
      </c>
      <c r="B346" s="4" t="s">
        <v>377</v>
      </c>
      <c r="C346" s="5">
        <v>6</v>
      </c>
      <c r="D346" s="5">
        <v>8</v>
      </c>
      <c r="E346" s="5">
        <v>98</v>
      </c>
      <c r="F346" s="5">
        <v>1</v>
      </c>
      <c r="G346" s="5">
        <v>0</v>
      </c>
      <c r="H346" s="5">
        <v>0</v>
      </c>
      <c r="I346" s="5">
        <v>46</v>
      </c>
      <c r="J346" s="5">
        <f t="shared" ref="J346:J377" si="24">ROUND(E346/(D346-F346),2)</f>
        <v>14</v>
      </c>
      <c r="K346" s="5"/>
      <c r="L346" s="5">
        <v>0</v>
      </c>
      <c r="M346" s="5">
        <v>0</v>
      </c>
      <c r="N346" s="5"/>
      <c r="O346" s="5"/>
      <c r="P346" s="5"/>
      <c r="Q346" s="5"/>
      <c r="R346" s="5"/>
      <c r="S346" s="5"/>
      <c r="T346" s="5">
        <v>8</v>
      </c>
      <c r="U346" s="5"/>
      <c r="V346" s="5">
        <v>1</v>
      </c>
    </row>
    <row r="347" spans="1:22" ht="10.7" customHeight="1" x14ac:dyDescent="0.25">
      <c r="A347" s="4" t="s">
        <v>881</v>
      </c>
      <c r="B347" s="4" t="s">
        <v>378</v>
      </c>
      <c r="C347" s="5">
        <v>6</v>
      </c>
      <c r="D347" s="5">
        <v>6</v>
      </c>
      <c r="E347" s="5">
        <v>86</v>
      </c>
      <c r="F347" s="5">
        <v>1</v>
      </c>
      <c r="G347" s="5">
        <v>0</v>
      </c>
      <c r="H347" s="5">
        <v>0</v>
      </c>
      <c r="I347" s="5">
        <v>32</v>
      </c>
      <c r="J347" s="5">
        <f t="shared" si="24"/>
        <v>17.2</v>
      </c>
      <c r="K347" s="5"/>
      <c r="L347" s="5">
        <v>0</v>
      </c>
      <c r="M347" s="5">
        <v>4</v>
      </c>
      <c r="N347" s="5">
        <v>0</v>
      </c>
      <c r="O347" s="5">
        <v>0</v>
      </c>
      <c r="P347" s="5"/>
      <c r="Q347" s="5"/>
      <c r="R347" s="5"/>
      <c r="S347" s="5"/>
      <c r="T347" s="5">
        <v>3</v>
      </c>
      <c r="U347" s="5"/>
      <c r="V347" s="5">
        <v>0</v>
      </c>
    </row>
    <row r="348" spans="1:22" ht="10.7" customHeight="1" x14ac:dyDescent="0.25">
      <c r="A348" s="4" t="s">
        <v>882</v>
      </c>
      <c r="B348" s="4" t="s">
        <v>85</v>
      </c>
      <c r="C348" s="5">
        <v>5</v>
      </c>
      <c r="D348" s="5">
        <v>6</v>
      </c>
      <c r="E348" s="5">
        <v>64</v>
      </c>
      <c r="F348" s="5">
        <v>0</v>
      </c>
      <c r="G348" s="5">
        <v>0</v>
      </c>
      <c r="H348" s="5">
        <v>0</v>
      </c>
      <c r="I348" s="5">
        <v>34</v>
      </c>
      <c r="J348" s="5">
        <f t="shared" si="24"/>
        <v>10.67</v>
      </c>
      <c r="K348" s="5"/>
      <c r="L348" s="5">
        <v>0</v>
      </c>
      <c r="M348" s="5">
        <v>0</v>
      </c>
      <c r="N348" s="5"/>
      <c r="O348" s="5"/>
      <c r="P348" s="5"/>
      <c r="Q348" s="5"/>
      <c r="R348" s="5"/>
      <c r="S348" s="5"/>
      <c r="T348" s="5">
        <v>1</v>
      </c>
      <c r="U348" s="5"/>
      <c r="V348" s="5">
        <v>0</v>
      </c>
    </row>
    <row r="349" spans="1:22" ht="10.7" customHeight="1" x14ac:dyDescent="0.25">
      <c r="A349" s="4" t="s">
        <v>883</v>
      </c>
      <c r="B349" s="4" t="s">
        <v>31</v>
      </c>
      <c r="C349" s="5">
        <v>27</v>
      </c>
      <c r="D349" s="5">
        <v>30</v>
      </c>
      <c r="E349" s="5">
        <v>607</v>
      </c>
      <c r="F349" s="5">
        <v>2</v>
      </c>
      <c r="G349" s="5">
        <v>2</v>
      </c>
      <c r="H349" s="5">
        <v>0</v>
      </c>
      <c r="I349" s="5">
        <v>61.1</v>
      </c>
      <c r="J349" s="5">
        <f t="shared" si="24"/>
        <v>21.68</v>
      </c>
      <c r="K349" s="5"/>
      <c r="L349" s="5">
        <v>16</v>
      </c>
      <c r="M349" s="5">
        <v>333</v>
      </c>
      <c r="N349" s="5">
        <v>0</v>
      </c>
      <c r="O349" s="5">
        <v>0</v>
      </c>
      <c r="P349" s="5">
        <f t="shared" si="23"/>
        <v>20.81</v>
      </c>
      <c r="Q349" s="5"/>
      <c r="R349" s="5"/>
      <c r="S349" s="5" t="s">
        <v>379</v>
      </c>
      <c r="T349" s="5">
        <v>6</v>
      </c>
      <c r="U349" s="5"/>
      <c r="V349" s="5">
        <v>0</v>
      </c>
    </row>
    <row r="350" spans="1:22" ht="10.7" customHeight="1" x14ac:dyDescent="0.25">
      <c r="A350" s="4" t="s">
        <v>884</v>
      </c>
      <c r="B350" s="4" t="s">
        <v>380</v>
      </c>
      <c r="C350" s="5">
        <v>28</v>
      </c>
      <c r="D350" s="5">
        <v>32</v>
      </c>
      <c r="E350" s="5">
        <v>692</v>
      </c>
      <c r="F350" s="5">
        <v>1</v>
      </c>
      <c r="G350" s="5">
        <v>2</v>
      </c>
      <c r="H350" s="5">
        <v>0</v>
      </c>
      <c r="I350" s="5">
        <v>77</v>
      </c>
      <c r="J350" s="5">
        <f t="shared" si="24"/>
        <v>22.32</v>
      </c>
      <c r="K350" s="5"/>
      <c r="L350" s="5">
        <v>66</v>
      </c>
      <c r="M350" s="5">
        <v>1087</v>
      </c>
      <c r="N350" s="5">
        <v>3</v>
      </c>
      <c r="O350" s="5">
        <v>1</v>
      </c>
      <c r="P350" s="5">
        <f t="shared" si="23"/>
        <v>16.47</v>
      </c>
      <c r="Q350" s="5"/>
      <c r="R350" s="5"/>
      <c r="S350" s="5" t="s">
        <v>381</v>
      </c>
      <c r="T350" s="5">
        <v>18</v>
      </c>
      <c r="U350" s="5"/>
      <c r="V350" s="5">
        <v>0</v>
      </c>
    </row>
    <row r="351" spans="1:22" ht="10.7" customHeight="1" x14ac:dyDescent="0.25">
      <c r="A351" s="4" t="s">
        <v>885</v>
      </c>
      <c r="B351" s="4" t="s">
        <v>348</v>
      </c>
      <c r="C351" s="5">
        <v>20</v>
      </c>
      <c r="D351" s="5">
        <v>16</v>
      </c>
      <c r="E351" s="5">
        <v>107</v>
      </c>
      <c r="F351" s="5">
        <v>4</v>
      </c>
      <c r="G351" s="5">
        <v>0</v>
      </c>
      <c r="H351" s="5">
        <v>0</v>
      </c>
      <c r="I351" s="5">
        <v>25</v>
      </c>
      <c r="J351" s="5">
        <f t="shared" si="24"/>
        <v>8.92</v>
      </c>
      <c r="K351" s="5"/>
      <c r="L351" s="5">
        <v>9</v>
      </c>
      <c r="M351" s="5">
        <v>262</v>
      </c>
      <c r="N351" s="5">
        <v>0</v>
      </c>
      <c r="O351" s="5">
        <v>0</v>
      </c>
      <c r="P351" s="5">
        <f t="shared" si="23"/>
        <v>29.11</v>
      </c>
      <c r="Q351" s="5"/>
      <c r="R351" s="5"/>
      <c r="S351" s="5" t="s">
        <v>382</v>
      </c>
      <c r="T351" s="5">
        <v>12</v>
      </c>
      <c r="U351" s="5"/>
      <c r="V351" s="5">
        <v>0</v>
      </c>
    </row>
    <row r="352" spans="1:22" ht="10.7" customHeight="1" x14ac:dyDescent="0.25">
      <c r="A352" s="4" t="s">
        <v>886</v>
      </c>
      <c r="B352" s="6" t="s">
        <v>461</v>
      </c>
      <c r="C352" s="5">
        <v>200</v>
      </c>
      <c r="D352" s="5">
        <v>208</v>
      </c>
      <c r="E352" s="5">
        <v>3133</v>
      </c>
      <c r="F352" s="5">
        <v>56</v>
      </c>
      <c r="G352" s="5">
        <v>11</v>
      </c>
      <c r="H352" s="5">
        <v>2</v>
      </c>
      <c r="I352" s="5">
        <v>132</v>
      </c>
      <c r="J352" s="5">
        <f t="shared" si="24"/>
        <v>20.61</v>
      </c>
      <c r="K352" s="5"/>
      <c r="L352" s="5">
        <v>4</v>
      </c>
      <c r="M352" s="5">
        <v>113</v>
      </c>
      <c r="N352" s="5">
        <v>0</v>
      </c>
      <c r="O352" s="5">
        <v>0</v>
      </c>
      <c r="P352" s="5">
        <f t="shared" si="23"/>
        <v>28.25</v>
      </c>
      <c r="Q352" s="5"/>
      <c r="R352" s="5"/>
      <c r="S352" s="5" t="s">
        <v>17</v>
      </c>
      <c r="T352" s="5">
        <v>146</v>
      </c>
      <c r="U352" s="5"/>
      <c r="V352" s="5">
        <v>187</v>
      </c>
    </row>
    <row r="353" spans="1:22" ht="10.7" customHeight="1" x14ac:dyDescent="0.25">
      <c r="A353" s="4" t="s">
        <v>887</v>
      </c>
      <c r="B353" s="4" t="s">
        <v>383</v>
      </c>
      <c r="C353" s="5">
        <v>41</v>
      </c>
      <c r="D353" s="5">
        <v>46</v>
      </c>
      <c r="E353" s="5">
        <v>800</v>
      </c>
      <c r="F353" s="5">
        <v>1</v>
      </c>
      <c r="G353" s="5">
        <v>6</v>
      </c>
      <c r="H353" s="5">
        <v>0</v>
      </c>
      <c r="I353" s="5">
        <v>99</v>
      </c>
      <c r="J353" s="5">
        <f t="shared" si="24"/>
        <v>17.78</v>
      </c>
      <c r="K353" s="5"/>
      <c r="L353" s="5">
        <v>1</v>
      </c>
      <c r="M353" s="5">
        <v>23</v>
      </c>
      <c r="N353" s="5">
        <v>0</v>
      </c>
      <c r="O353" s="5">
        <v>0</v>
      </c>
      <c r="P353" s="5">
        <f t="shared" si="23"/>
        <v>23</v>
      </c>
      <c r="Q353" s="5"/>
      <c r="R353" s="5"/>
      <c r="S353" s="5" t="s">
        <v>60</v>
      </c>
      <c r="T353" s="5">
        <v>16</v>
      </c>
      <c r="U353" s="5"/>
      <c r="V353" s="5">
        <v>0</v>
      </c>
    </row>
    <row r="354" spans="1:22" ht="10.7" customHeight="1" x14ac:dyDescent="0.25">
      <c r="A354" s="4" t="s">
        <v>888</v>
      </c>
      <c r="B354" s="4" t="s">
        <v>332</v>
      </c>
      <c r="C354" s="5">
        <v>2</v>
      </c>
      <c r="D354" s="5">
        <v>2</v>
      </c>
      <c r="E354" s="5">
        <v>32</v>
      </c>
      <c r="F354" s="5">
        <v>0</v>
      </c>
      <c r="G354" s="5">
        <v>0</v>
      </c>
      <c r="H354" s="5">
        <v>0</v>
      </c>
      <c r="I354" s="5">
        <v>28</v>
      </c>
      <c r="J354" s="5">
        <f t="shared" si="24"/>
        <v>16</v>
      </c>
      <c r="K354" s="5"/>
      <c r="L354" s="5">
        <v>0</v>
      </c>
      <c r="M354" s="5">
        <v>0</v>
      </c>
      <c r="N354" s="5"/>
      <c r="O354" s="5"/>
      <c r="P354" s="5"/>
      <c r="Q354" s="5"/>
      <c r="R354" s="5"/>
      <c r="S354" s="5"/>
      <c r="T354" s="5">
        <v>0</v>
      </c>
      <c r="U354" s="5"/>
      <c r="V354" s="5">
        <v>0</v>
      </c>
    </row>
    <row r="355" spans="1:22" ht="10.7" customHeight="1" x14ac:dyDescent="0.25">
      <c r="A355" s="4" t="s">
        <v>889</v>
      </c>
      <c r="B355" s="4" t="s">
        <v>61</v>
      </c>
      <c r="C355" s="5">
        <v>5</v>
      </c>
      <c r="D355" s="5">
        <v>5</v>
      </c>
      <c r="E355" s="5">
        <v>61</v>
      </c>
      <c r="F355" s="5">
        <v>0</v>
      </c>
      <c r="G355" s="5">
        <v>0</v>
      </c>
      <c r="H355" s="5">
        <v>0</v>
      </c>
      <c r="I355" s="5">
        <v>37</v>
      </c>
      <c r="J355" s="5">
        <f t="shared" si="24"/>
        <v>12.2</v>
      </c>
      <c r="K355" s="5"/>
      <c r="L355" s="5">
        <v>0</v>
      </c>
      <c r="M355" s="5">
        <v>0</v>
      </c>
      <c r="N355" s="5"/>
      <c r="O355" s="5"/>
      <c r="P355" s="5"/>
      <c r="Q355" s="5"/>
      <c r="R355" s="5"/>
      <c r="S355" s="5"/>
      <c r="T355" s="5">
        <v>8</v>
      </c>
      <c r="U355" s="5"/>
      <c r="V355" s="5">
        <v>1</v>
      </c>
    </row>
    <row r="356" spans="1:22" ht="10.7" customHeight="1" x14ac:dyDescent="0.25">
      <c r="A356" s="4" t="s">
        <v>890</v>
      </c>
      <c r="B356" s="4" t="s">
        <v>294</v>
      </c>
      <c r="C356" s="5">
        <v>1</v>
      </c>
      <c r="D356" s="5">
        <v>2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f t="shared" si="24"/>
        <v>0</v>
      </c>
      <c r="K356" s="5"/>
      <c r="L356" s="5">
        <v>0</v>
      </c>
      <c r="M356" s="5">
        <v>0</v>
      </c>
      <c r="N356" s="5"/>
      <c r="O356" s="5"/>
      <c r="P356" s="5"/>
      <c r="Q356" s="5"/>
      <c r="R356" s="5"/>
      <c r="S356" s="5"/>
      <c r="T356" s="5">
        <v>0</v>
      </c>
      <c r="U356" s="5"/>
      <c r="V356" s="5">
        <v>0</v>
      </c>
    </row>
    <row r="357" spans="1:22" ht="10.7" customHeight="1" x14ac:dyDescent="0.25">
      <c r="A357" s="4" t="s">
        <v>891</v>
      </c>
      <c r="B357" s="4" t="s">
        <v>384</v>
      </c>
      <c r="C357" s="5">
        <v>30</v>
      </c>
      <c r="D357" s="5">
        <v>30</v>
      </c>
      <c r="E357" s="5">
        <v>83</v>
      </c>
      <c r="F357" s="5">
        <v>15</v>
      </c>
      <c r="G357" s="5">
        <v>0</v>
      </c>
      <c r="H357" s="5">
        <v>0</v>
      </c>
      <c r="I357" s="5">
        <v>13</v>
      </c>
      <c r="J357" s="5">
        <f t="shared" si="24"/>
        <v>5.53</v>
      </c>
      <c r="K357" s="5"/>
      <c r="L357" s="5">
        <v>13</v>
      </c>
      <c r="M357" s="5">
        <v>624</v>
      </c>
      <c r="N357" s="5">
        <v>0</v>
      </c>
      <c r="O357" s="5">
        <v>0</v>
      </c>
      <c r="P357" s="5">
        <f t="shared" si="23"/>
        <v>48</v>
      </c>
      <c r="Q357" s="5"/>
      <c r="R357" s="5"/>
      <c r="S357" s="5" t="s">
        <v>204</v>
      </c>
      <c r="T357" s="5">
        <v>4</v>
      </c>
      <c r="U357" s="5"/>
      <c r="V357" s="5">
        <v>0</v>
      </c>
    </row>
    <row r="358" spans="1:22" ht="10.7" customHeight="1" x14ac:dyDescent="0.25">
      <c r="A358" s="4" t="s">
        <v>892</v>
      </c>
      <c r="B358" s="4" t="s">
        <v>129</v>
      </c>
      <c r="C358" s="5">
        <v>2</v>
      </c>
      <c r="D358" s="5">
        <v>1</v>
      </c>
      <c r="E358" s="5">
        <v>1</v>
      </c>
      <c r="F358" s="5">
        <v>0</v>
      </c>
      <c r="G358" s="5">
        <v>0</v>
      </c>
      <c r="H358" s="5">
        <v>0</v>
      </c>
      <c r="I358" s="5">
        <v>1</v>
      </c>
      <c r="J358" s="5">
        <f t="shared" si="24"/>
        <v>1</v>
      </c>
      <c r="K358" s="5"/>
      <c r="L358" s="5">
        <v>2</v>
      </c>
      <c r="M358" s="5">
        <v>46</v>
      </c>
      <c r="N358" s="5">
        <v>0</v>
      </c>
      <c r="O358" s="5">
        <v>0</v>
      </c>
      <c r="P358" s="5">
        <f t="shared" si="23"/>
        <v>23</v>
      </c>
      <c r="Q358" s="5"/>
      <c r="R358" s="5"/>
      <c r="S358" s="5" t="s">
        <v>88</v>
      </c>
      <c r="T358" s="5">
        <v>1</v>
      </c>
      <c r="U358" s="5"/>
      <c r="V358" s="5">
        <v>0</v>
      </c>
    </row>
    <row r="359" spans="1:22" ht="10.7" customHeight="1" x14ac:dyDescent="0.25">
      <c r="A359" s="4" t="s">
        <v>893</v>
      </c>
      <c r="B359" s="4" t="s">
        <v>101</v>
      </c>
      <c r="C359" s="5">
        <v>1</v>
      </c>
      <c r="D359" s="5">
        <v>1</v>
      </c>
      <c r="E359" s="5">
        <v>7</v>
      </c>
      <c r="F359" s="5">
        <v>0</v>
      </c>
      <c r="G359" s="5">
        <v>0</v>
      </c>
      <c r="H359" s="5">
        <v>0</v>
      </c>
      <c r="I359" s="5">
        <v>7</v>
      </c>
      <c r="J359" s="5">
        <f t="shared" si="24"/>
        <v>7</v>
      </c>
      <c r="K359" s="5"/>
      <c r="L359" s="5">
        <v>0</v>
      </c>
      <c r="M359" s="5">
        <v>0</v>
      </c>
      <c r="N359" s="5"/>
      <c r="O359" s="5"/>
      <c r="P359" s="5"/>
      <c r="Q359" s="5"/>
      <c r="R359" s="5"/>
      <c r="S359" s="5"/>
      <c r="T359" s="5">
        <v>0</v>
      </c>
      <c r="U359" s="5"/>
      <c r="V359" s="5">
        <v>0</v>
      </c>
    </row>
    <row r="360" spans="1:22" ht="10.7" customHeight="1" x14ac:dyDescent="0.25">
      <c r="A360" s="4" t="s">
        <v>494</v>
      </c>
      <c r="B360" s="4" t="s">
        <v>27</v>
      </c>
      <c r="C360" s="5">
        <v>25</v>
      </c>
      <c r="D360" s="5">
        <v>20</v>
      </c>
      <c r="E360" s="5">
        <v>234</v>
      </c>
      <c r="F360" s="5">
        <v>4</v>
      </c>
      <c r="G360" s="5">
        <v>0</v>
      </c>
      <c r="H360" s="5">
        <v>0</v>
      </c>
      <c r="I360" s="5">
        <v>43</v>
      </c>
      <c r="J360" s="5">
        <f t="shared" si="24"/>
        <v>14.63</v>
      </c>
      <c r="K360" s="5"/>
      <c r="L360" s="5">
        <v>39</v>
      </c>
      <c r="M360" s="5">
        <v>797</v>
      </c>
      <c r="N360" s="5">
        <v>1</v>
      </c>
      <c r="O360" s="5">
        <v>0</v>
      </c>
      <c r="P360" s="5">
        <f t="shared" si="23"/>
        <v>20.440000000000001</v>
      </c>
      <c r="Q360" s="5"/>
      <c r="R360" s="5"/>
      <c r="S360" s="5" t="s">
        <v>385</v>
      </c>
      <c r="T360" s="5">
        <v>10</v>
      </c>
      <c r="U360" s="5"/>
      <c r="V360" s="5">
        <v>0</v>
      </c>
    </row>
    <row r="361" spans="1:22" ht="10.7" customHeight="1" x14ac:dyDescent="0.25">
      <c r="A361" s="2" t="s">
        <v>894</v>
      </c>
      <c r="B361" s="4" t="s">
        <v>86</v>
      </c>
      <c r="C361" s="5">
        <v>3</v>
      </c>
      <c r="D361" s="5">
        <v>3</v>
      </c>
      <c r="E361" s="5">
        <v>39</v>
      </c>
      <c r="F361" s="5">
        <v>1</v>
      </c>
      <c r="G361" s="5">
        <v>0</v>
      </c>
      <c r="H361" s="5">
        <v>0</v>
      </c>
      <c r="I361" s="5">
        <v>26</v>
      </c>
      <c r="J361" s="5">
        <f t="shared" si="24"/>
        <v>19.5</v>
      </c>
      <c r="K361" s="5"/>
      <c r="L361" s="5">
        <v>5</v>
      </c>
      <c r="M361" s="5">
        <v>43</v>
      </c>
      <c r="N361" s="5">
        <v>0</v>
      </c>
      <c r="O361" s="5">
        <v>0</v>
      </c>
      <c r="P361" s="5">
        <f t="shared" si="23"/>
        <v>8.6</v>
      </c>
      <c r="Q361" s="5"/>
      <c r="R361" s="5"/>
      <c r="S361" s="5" t="s">
        <v>19</v>
      </c>
      <c r="T361" s="5">
        <v>0</v>
      </c>
      <c r="U361" s="5"/>
      <c r="V361" s="5">
        <v>0</v>
      </c>
    </row>
    <row r="362" spans="1:22" ht="10.7" customHeight="1" x14ac:dyDescent="0.25">
      <c r="A362" s="4" t="s">
        <v>895</v>
      </c>
      <c r="B362" s="4" t="s">
        <v>386</v>
      </c>
      <c r="C362" s="5">
        <v>3</v>
      </c>
      <c r="D362" s="5">
        <v>3</v>
      </c>
      <c r="E362" s="5">
        <v>22</v>
      </c>
      <c r="F362" s="5">
        <v>1</v>
      </c>
      <c r="G362" s="5">
        <v>0</v>
      </c>
      <c r="H362" s="5">
        <v>0</v>
      </c>
      <c r="I362" s="5">
        <v>14.1</v>
      </c>
      <c r="J362" s="5">
        <f t="shared" si="24"/>
        <v>11</v>
      </c>
      <c r="K362" s="5"/>
      <c r="L362" s="5">
        <v>5</v>
      </c>
      <c r="M362" s="5">
        <v>78</v>
      </c>
      <c r="N362" s="5">
        <v>0</v>
      </c>
      <c r="O362" s="5">
        <v>0</v>
      </c>
      <c r="P362" s="5">
        <f t="shared" si="23"/>
        <v>15.6</v>
      </c>
      <c r="Q362" s="5"/>
      <c r="R362" s="5"/>
      <c r="S362" s="5" t="s">
        <v>128</v>
      </c>
      <c r="T362" s="5">
        <v>0</v>
      </c>
      <c r="U362" s="5"/>
      <c r="V362" s="5">
        <v>0</v>
      </c>
    </row>
    <row r="363" spans="1:22" ht="10.7" customHeight="1" x14ac:dyDescent="0.25">
      <c r="A363" s="4" t="s">
        <v>896</v>
      </c>
      <c r="B363" s="4" t="s">
        <v>71</v>
      </c>
      <c r="C363" s="5">
        <v>14</v>
      </c>
      <c r="D363" s="5">
        <v>17</v>
      </c>
      <c r="E363" s="5">
        <v>316</v>
      </c>
      <c r="F363" s="5">
        <v>0</v>
      </c>
      <c r="G363" s="5">
        <v>2</v>
      </c>
      <c r="H363" s="5">
        <v>0</v>
      </c>
      <c r="I363" s="5">
        <v>59</v>
      </c>
      <c r="J363" s="5">
        <f t="shared" si="24"/>
        <v>18.59</v>
      </c>
      <c r="K363" s="5"/>
      <c r="L363" s="5">
        <v>0</v>
      </c>
      <c r="M363" s="5">
        <v>33</v>
      </c>
      <c r="N363" s="5">
        <v>0</v>
      </c>
      <c r="O363" s="5">
        <v>0</v>
      </c>
      <c r="P363" s="5"/>
      <c r="Q363" s="5"/>
      <c r="R363" s="5"/>
      <c r="S363" s="5"/>
      <c r="T363" s="5">
        <v>4</v>
      </c>
      <c r="U363" s="5"/>
      <c r="V363" s="5">
        <v>0</v>
      </c>
    </row>
    <row r="364" spans="1:22" ht="10.7" customHeight="1" x14ac:dyDescent="0.25">
      <c r="A364" s="4" t="s">
        <v>897</v>
      </c>
      <c r="B364" s="4" t="s">
        <v>101</v>
      </c>
      <c r="C364" s="5">
        <v>1</v>
      </c>
      <c r="D364" s="5">
        <v>1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f t="shared" si="24"/>
        <v>0</v>
      </c>
      <c r="K364" s="5"/>
      <c r="L364" s="5">
        <v>0</v>
      </c>
      <c r="M364" s="5">
        <v>0</v>
      </c>
      <c r="N364" s="5"/>
      <c r="O364" s="5"/>
      <c r="P364" s="5"/>
      <c r="Q364" s="5"/>
      <c r="R364" s="5"/>
      <c r="S364" s="5"/>
      <c r="T364" s="5">
        <v>0</v>
      </c>
      <c r="U364" s="5"/>
      <c r="V364" s="5">
        <v>0</v>
      </c>
    </row>
    <row r="365" spans="1:22" ht="10.7" customHeight="1" x14ac:dyDescent="0.25">
      <c r="A365" s="4" t="s">
        <v>898</v>
      </c>
      <c r="B365" s="4" t="s">
        <v>377</v>
      </c>
      <c r="C365" s="5">
        <v>11</v>
      </c>
      <c r="D365" s="5">
        <v>12</v>
      </c>
      <c r="E365" s="5">
        <v>64</v>
      </c>
      <c r="F365" s="5">
        <v>4</v>
      </c>
      <c r="G365" s="5">
        <v>0</v>
      </c>
      <c r="H365" s="5">
        <v>0</v>
      </c>
      <c r="I365" s="5">
        <v>20</v>
      </c>
      <c r="J365" s="5">
        <f t="shared" si="24"/>
        <v>8</v>
      </c>
      <c r="K365" s="5"/>
      <c r="L365" s="5">
        <v>7</v>
      </c>
      <c r="M365" s="5">
        <v>266</v>
      </c>
      <c r="N365" s="5">
        <v>0</v>
      </c>
      <c r="O365" s="5">
        <v>0</v>
      </c>
      <c r="P365" s="5">
        <f t="shared" si="23"/>
        <v>38</v>
      </c>
      <c r="Q365" s="5"/>
      <c r="R365" s="5"/>
      <c r="S365" s="5" t="s">
        <v>249</v>
      </c>
      <c r="T365" s="5">
        <v>7</v>
      </c>
      <c r="U365" s="5"/>
      <c r="V365" s="5">
        <v>0</v>
      </c>
    </row>
    <row r="366" spans="1:22" ht="10.7" customHeight="1" x14ac:dyDescent="0.25">
      <c r="A366" s="4" t="s">
        <v>899</v>
      </c>
      <c r="B366" s="4" t="s">
        <v>387</v>
      </c>
      <c r="C366" s="5">
        <v>7</v>
      </c>
      <c r="D366" s="5">
        <v>8</v>
      </c>
      <c r="E366" s="5">
        <v>41</v>
      </c>
      <c r="F366" s="5">
        <v>1</v>
      </c>
      <c r="G366" s="5">
        <v>0</v>
      </c>
      <c r="H366" s="5">
        <v>0</v>
      </c>
      <c r="I366" s="5">
        <v>22</v>
      </c>
      <c r="J366" s="5">
        <f t="shared" si="24"/>
        <v>5.86</v>
      </c>
      <c r="K366" s="5"/>
      <c r="L366" s="5">
        <v>1</v>
      </c>
      <c r="M366" s="5">
        <v>15</v>
      </c>
      <c r="N366" s="5">
        <v>0</v>
      </c>
      <c r="O366" s="5">
        <v>0</v>
      </c>
      <c r="P366" s="5">
        <f t="shared" si="23"/>
        <v>15</v>
      </c>
      <c r="Q366" s="5"/>
      <c r="R366" s="5"/>
      <c r="S366" s="5" t="s">
        <v>354</v>
      </c>
      <c r="T366" s="5">
        <v>1</v>
      </c>
      <c r="U366" s="5"/>
      <c r="V366" s="5">
        <v>0</v>
      </c>
    </row>
    <row r="367" spans="1:22" ht="10.7" customHeight="1" x14ac:dyDescent="0.25">
      <c r="A367" s="4" t="s">
        <v>900</v>
      </c>
      <c r="B367" s="4" t="s">
        <v>388</v>
      </c>
      <c r="C367" s="5">
        <v>6</v>
      </c>
      <c r="D367" s="5">
        <v>9</v>
      </c>
      <c r="E367" s="5">
        <v>130</v>
      </c>
      <c r="F367" s="5">
        <v>1</v>
      </c>
      <c r="G367" s="5">
        <v>0</v>
      </c>
      <c r="H367" s="5">
        <v>0</v>
      </c>
      <c r="I367" s="5">
        <v>44</v>
      </c>
      <c r="J367" s="5">
        <f t="shared" si="24"/>
        <v>16.25</v>
      </c>
      <c r="K367" s="5"/>
      <c r="L367" s="5">
        <v>8</v>
      </c>
      <c r="M367" s="5">
        <v>161</v>
      </c>
      <c r="N367" s="5">
        <v>0</v>
      </c>
      <c r="O367" s="5">
        <v>0</v>
      </c>
      <c r="P367" s="5">
        <f t="shared" si="23"/>
        <v>20.13</v>
      </c>
      <c r="Q367" s="5"/>
      <c r="R367" s="5"/>
      <c r="S367" s="5" t="s">
        <v>389</v>
      </c>
      <c r="T367" s="5">
        <v>2</v>
      </c>
      <c r="U367" s="5"/>
      <c r="V367" s="5">
        <v>0</v>
      </c>
    </row>
    <row r="368" spans="1:22" ht="10.7" customHeight="1" x14ac:dyDescent="0.25">
      <c r="A368" s="4" t="s">
        <v>901</v>
      </c>
      <c r="B368" s="4" t="s">
        <v>390</v>
      </c>
      <c r="C368" s="5">
        <v>5</v>
      </c>
      <c r="D368" s="5">
        <v>5</v>
      </c>
      <c r="E368" s="5">
        <v>31</v>
      </c>
      <c r="F368" s="5">
        <v>0</v>
      </c>
      <c r="G368" s="5">
        <v>0</v>
      </c>
      <c r="H368" s="5">
        <v>0</v>
      </c>
      <c r="I368" s="5">
        <v>22</v>
      </c>
      <c r="J368" s="5">
        <f t="shared" si="24"/>
        <v>6.2</v>
      </c>
      <c r="K368" s="5"/>
      <c r="L368" s="5">
        <v>3</v>
      </c>
      <c r="M368" s="5">
        <v>19</v>
      </c>
      <c r="N368" s="5">
        <v>0</v>
      </c>
      <c r="O368" s="5">
        <v>0</v>
      </c>
      <c r="P368" s="5">
        <f t="shared" si="23"/>
        <v>6.33</v>
      </c>
      <c r="Q368" s="5"/>
      <c r="R368" s="5"/>
      <c r="S368" s="5" t="s">
        <v>391</v>
      </c>
      <c r="T368" s="5">
        <v>1</v>
      </c>
      <c r="U368" s="5"/>
      <c r="V368" s="5">
        <v>0</v>
      </c>
    </row>
    <row r="369" spans="1:22" ht="10.7" customHeight="1" x14ac:dyDescent="0.25">
      <c r="A369" s="4" t="s">
        <v>902</v>
      </c>
      <c r="B369" s="4" t="s">
        <v>392</v>
      </c>
      <c r="C369" s="5">
        <v>17</v>
      </c>
      <c r="D369" s="5">
        <v>20</v>
      </c>
      <c r="E369" s="5">
        <v>242</v>
      </c>
      <c r="F369" s="5">
        <v>1</v>
      </c>
      <c r="G369" s="5">
        <v>0</v>
      </c>
      <c r="H369" s="5">
        <v>0</v>
      </c>
      <c r="I369" s="5">
        <v>43</v>
      </c>
      <c r="J369" s="5">
        <f t="shared" si="24"/>
        <v>12.74</v>
      </c>
      <c r="K369" s="5"/>
      <c r="L369" s="5">
        <v>6</v>
      </c>
      <c r="M369" s="5">
        <v>105</v>
      </c>
      <c r="N369" s="5">
        <v>0</v>
      </c>
      <c r="O369" s="5">
        <v>0</v>
      </c>
      <c r="P369" s="5">
        <f t="shared" si="23"/>
        <v>17.5</v>
      </c>
      <c r="Q369" s="5"/>
      <c r="R369" s="5"/>
      <c r="S369" s="5" t="s">
        <v>393</v>
      </c>
      <c r="T369" s="5">
        <v>7</v>
      </c>
      <c r="U369" s="5"/>
      <c r="V369" s="5">
        <v>9</v>
      </c>
    </row>
    <row r="370" spans="1:22" ht="10.7" customHeight="1" x14ac:dyDescent="0.25">
      <c r="A370" s="4" t="s">
        <v>903</v>
      </c>
      <c r="B370" s="4" t="s">
        <v>285</v>
      </c>
      <c r="C370" s="5">
        <v>4</v>
      </c>
      <c r="D370" s="5">
        <v>3</v>
      </c>
      <c r="E370" s="5">
        <v>7</v>
      </c>
      <c r="F370" s="5">
        <v>1</v>
      </c>
      <c r="G370" s="5">
        <v>0</v>
      </c>
      <c r="H370" s="5">
        <v>0</v>
      </c>
      <c r="I370" s="5">
        <v>4</v>
      </c>
      <c r="J370" s="5">
        <f t="shared" si="24"/>
        <v>3.5</v>
      </c>
      <c r="K370" s="5"/>
      <c r="L370" s="5">
        <v>2</v>
      </c>
      <c r="M370" s="5">
        <v>29</v>
      </c>
      <c r="N370" s="5">
        <v>0</v>
      </c>
      <c r="O370" s="5">
        <v>0</v>
      </c>
      <c r="P370" s="5">
        <f t="shared" si="23"/>
        <v>14.5</v>
      </c>
      <c r="Q370" s="5"/>
      <c r="R370" s="5"/>
      <c r="S370" s="5" t="s">
        <v>394</v>
      </c>
      <c r="T370" s="5">
        <v>2</v>
      </c>
      <c r="U370" s="5"/>
      <c r="V370" s="5">
        <v>0</v>
      </c>
    </row>
    <row r="371" spans="1:22" ht="10.7" customHeight="1" x14ac:dyDescent="0.25">
      <c r="A371" s="4" t="s">
        <v>904</v>
      </c>
      <c r="B371" s="4" t="s">
        <v>395</v>
      </c>
      <c r="C371" s="5">
        <v>11</v>
      </c>
      <c r="D371" s="5">
        <v>12</v>
      </c>
      <c r="E371" s="5">
        <v>62</v>
      </c>
      <c r="F371" s="5">
        <v>2</v>
      </c>
      <c r="G371" s="5">
        <v>0</v>
      </c>
      <c r="H371" s="5">
        <v>0</v>
      </c>
      <c r="I371" s="5">
        <v>29</v>
      </c>
      <c r="J371" s="5">
        <f t="shared" si="24"/>
        <v>6.2</v>
      </c>
      <c r="K371" s="5"/>
      <c r="L371" s="5">
        <v>6</v>
      </c>
      <c r="M371" s="5">
        <v>337</v>
      </c>
      <c r="N371" s="5">
        <v>0</v>
      </c>
      <c r="O371" s="5">
        <v>0</v>
      </c>
      <c r="P371" s="5">
        <f t="shared" si="23"/>
        <v>56.17</v>
      </c>
      <c r="Q371" s="5"/>
      <c r="R371" s="5"/>
      <c r="S371" s="5" t="s">
        <v>287</v>
      </c>
      <c r="T371" s="5">
        <v>0</v>
      </c>
      <c r="U371" s="5"/>
      <c r="V371" s="5">
        <v>0</v>
      </c>
    </row>
    <row r="372" spans="1:22" ht="10.7" customHeight="1" x14ac:dyDescent="0.25">
      <c r="A372" s="4" t="s">
        <v>905</v>
      </c>
      <c r="B372" s="4" t="s">
        <v>396</v>
      </c>
      <c r="C372" s="5">
        <v>41</v>
      </c>
      <c r="D372" s="5">
        <v>45</v>
      </c>
      <c r="E372" s="5">
        <v>599</v>
      </c>
      <c r="F372" s="5">
        <v>6</v>
      </c>
      <c r="G372" s="5">
        <v>0</v>
      </c>
      <c r="H372" s="5">
        <v>0</v>
      </c>
      <c r="I372" s="5">
        <v>49.1</v>
      </c>
      <c r="J372" s="5">
        <f t="shared" si="24"/>
        <v>15.36</v>
      </c>
      <c r="K372" s="5"/>
      <c r="L372" s="5">
        <v>12</v>
      </c>
      <c r="M372" s="5">
        <v>219</v>
      </c>
      <c r="N372" s="5">
        <v>0</v>
      </c>
      <c r="O372" s="5">
        <v>0</v>
      </c>
      <c r="P372" s="5">
        <f t="shared" si="23"/>
        <v>18.25</v>
      </c>
      <c r="Q372" s="5"/>
      <c r="R372" s="5"/>
      <c r="S372" s="5" t="s">
        <v>128</v>
      </c>
      <c r="T372" s="5">
        <v>18</v>
      </c>
      <c r="U372" s="5"/>
      <c r="V372" s="5">
        <v>0</v>
      </c>
    </row>
    <row r="373" spans="1:22" ht="10.7" customHeight="1" x14ac:dyDescent="0.25">
      <c r="A373" s="2" t="s">
        <v>906</v>
      </c>
      <c r="B373" s="4" t="s">
        <v>397</v>
      </c>
      <c r="C373" s="5">
        <v>2</v>
      </c>
      <c r="D373" s="5">
        <v>2</v>
      </c>
      <c r="E373" s="5">
        <v>18</v>
      </c>
      <c r="F373" s="5">
        <v>0</v>
      </c>
      <c r="G373" s="5">
        <v>0</v>
      </c>
      <c r="H373" s="5">
        <v>0</v>
      </c>
      <c r="I373" s="5">
        <v>9</v>
      </c>
      <c r="J373" s="5">
        <f t="shared" si="24"/>
        <v>9</v>
      </c>
      <c r="K373" s="5"/>
      <c r="L373" s="5">
        <v>0</v>
      </c>
      <c r="M373" s="5">
        <v>0</v>
      </c>
      <c r="N373" s="5"/>
      <c r="O373" s="5"/>
      <c r="P373" s="5"/>
      <c r="Q373" s="5"/>
      <c r="R373" s="5"/>
      <c r="S373" s="5"/>
      <c r="T373" s="5">
        <v>0</v>
      </c>
      <c r="U373" s="5"/>
      <c r="V373" s="5">
        <v>0</v>
      </c>
    </row>
    <row r="374" spans="1:22" ht="10.7" customHeight="1" x14ac:dyDescent="0.25">
      <c r="A374" s="4" t="s">
        <v>907</v>
      </c>
      <c r="B374" s="4" t="s">
        <v>172</v>
      </c>
      <c r="C374" s="5">
        <v>3</v>
      </c>
      <c r="D374" s="5">
        <v>4</v>
      </c>
      <c r="E374" s="5">
        <v>18</v>
      </c>
      <c r="F374" s="5">
        <v>0</v>
      </c>
      <c r="G374" s="5">
        <v>0</v>
      </c>
      <c r="H374" s="5">
        <v>0</v>
      </c>
      <c r="I374" s="5">
        <v>8</v>
      </c>
      <c r="J374" s="5">
        <f t="shared" si="24"/>
        <v>4.5</v>
      </c>
      <c r="K374" s="5"/>
      <c r="L374" s="5">
        <v>0</v>
      </c>
      <c r="M374" s="5">
        <v>0</v>
      </c>
      <c r="N374" s="5"/>
      <c r="O374" s="5"/>
      <c r="P374" s="5"/>
      <c r="Q374" s="5"/>
      <c r="R374" s="5"/>
      <c r="S374" s="5"/>
      <c r="T374" s="5">
        <v>1</v>
      </c>
      <c r="U374" s="5"/>
      <c r="V374" s="5">
        <v>0</v>
      </c>
    </row>
    <row r="375" spans="1:22" ht="10.7" customHeight="1" x14ac:dyDescent="0.25">
      <c r="A375" s="4" t="s">
        <v>908</v>
      </c>
      <c r="B375" s="6" t="s">
        <v>462</v>
      </c>
      <c r="C375" s="5">
        <v>111</v>
      </c>
      <c r="D375" s="5">
        <v>124</v>
      </c>
      <c r="E375" s="5">
        <v>2360</v>
      </c>
      <c r="F375" s="5">
        <v>10</v>
      </c>
      <c r="G375" s="5">
        <v>7</v>
      </c>
      <c r="H375" s="5">
        <v>2</v>
      </c>
      <c r="I375" s="5">
        <v>113</v>
      </c>
      <c r="J375" s="5">
        <f t="shared" si="24"/>
        <v>20.7</v>
      </c>
      <c r="K375" s="5"/>
      <c r="L375" s="5">
        <v>24</v>
      </c>
      <c r="M375" s="5">
        <v>455</v>
      </c>
      <c r="N375" s="5">
        <v>0</v>
      </c>
      <c r="O375" s="5">
        <v>0</v>
      </c>
      <c r="P375" s="5">
        <f t="shared" si="23"/>
        <v>18.96</v>
      </c>
      <c r="Q375" s="5"/>
      <c r="R375" s="5"/>
      <c r="S375" s="5" t="s">
        <v>190</v>
      </c>
      <c r="T375" s="5">
        <v>54</v>
      </c>
      <c r="U375" s="5"/>
      <c r="V375" s="5">
        <v>0</v>
      </c>
    </row>
    <row r="376" spans="1:22" ht="10.7" customHeight="1" x14ac:dyDescent="0.25">
      <c r="A376" s="4" t="s">
        <v>909</v>
      </c>
      <c r="B376" s="4" t="s">
        <v>398</v>
      </c>
      <c r="C376" s="5">
        <v>8</v>
      </c>
      <c r="D376" s="5">
        <v>6</v>
      </c>
      <c r="E376" s="5">
        <v>206</v>
      </c>
      <c r="F376" s="5">
        <v>2</v>
      </c>
      <c r="G376" s="5">
        <v>2</v>
      </c>
      <c r="H376" s="5">
        <v>0</v>
      </c>
      <c r="I376" s="5">
        <v>62.1</v>
      </c>
      <c r="J376" s="5">
        <f t="shared" si="24"/>
        <v>51.5</v>
      </c>
      <c r="K376" s="5"/>
      <c r="L376" s="5">
        <v>20</v>
      </c>
      <c r="M376" s="5">
        <v>234</v>
      </c>
      <c r="N376" s="5">
        <v>1</v>
      </c>
      <c r="O376" s="5">
        <v>0</v>
      </c>
      <c r="P376" s="5">
        <f t="shared" si="23"/>
        <v>11.7</v>
      </c>
      <c r="Q376" s="5"/>
      <c r="R376" s="5"/>
      <c r="S376" s="5" t="s">
        <v>243</v>
      </c>
      <c r="T376" s="5">
        <v>3</v>
      </c>
      <c r="U376" s="5"/>
      <c r="V376" s="5">
        <v>0</v>
      </c>
    </row>
    <row r="377" spans="1:22" ht="10.7" customHeight="1" x14ac:dyDescent="0.25">
      <c r="A377" s="4" t="s">
        <v>910</v>
      </c>
      <c r="B377" s="4" t="s">
        <v>399</v>
      </c>
      <c r="C377" s="5">
        <v>20</v>
      </c>
      <c r="D377" s="5">
        <v>20</v>
      </c>
      <c r="E377" s="5">
        <v>352</v>
      </c>
      <c r="F377" s="5">
        <v>1</v>
      </c>
      <c r="G377" s="5">
        <v>3</v>
      </c>
      <c r="H377" s="5">
        <v>0</v>
      </c>
      <c r="I377" s="5">
        <v>80</v>
      </c>
      <c r="J377" s="5">
        <f t="shared" si="24"/>
        <v>18.53</v>
      </c>
      <c r="K377" s="5"/>
      <c r="L377" s="5">
        <v>0</v>
      </c>
      <c r="M377" s="5">
        <v>0</v>
      </c>
      <c r="N377" s="5"/>
      <c r="O377" s="5"/>
      <c r="P377" s="5"/>
      <c r="Q377" s="5"/>
      <c r="R377" s="5"/>
      <c r="S377" s="5"/>
      <c r="T377" s="5">
        <v>12</v>
      </c>
      <c r="U377" s="5"/>
      <c r="V377" s="5">
        <v>0</v>
      </c>
    </row>
    <row r="378" spans="1:22" ht="10.7" customHeight="1" x14ac:dyDescent="0.25">
      <c r="A378" s="4" t="s">
        <v>911</v>
      </c>
      <c r="B378" s="4" t="s">
        <v>255</v>
      </c>
      <c r="C378" s="5">
        <v>1</v>
      </c>
      <c r="D378" s="5">
        <v>0</v>
      </c>
      <c r="E378" s="5">
        <v>0</v>
      </c>
      <c r="F378" s="5">
        <v>0</v>
      </c>
      <c r="G378" s="5">
        <v>0</v>
      </c>
      <c r="H378" s="5">
        <v>0</v>
      </c>
      <c r="I378" s="5"/>
      <c r="J378" s="5">
        <f>+E378</f>
        <v>0</v>
      </c>
      <c r="K378" s="5"/>
      <c r="L378" s="5">
        <v>0</v>
      </c>
      <c r="M378" s="5">
        <v>0</v>
      </c>
      <c r="N378" s="5"/>
      <c r="O378" s="5"/>
      <c r="P378" s="5"/>
      <c r="Q378" s="5"/>
      <c r="R378" s="5"/>
      <c r="S378" s="5"/>
      <c r="T378" s="5">
        <v>1</v>
      </c>
      <c r="U378" s="5"/>
      <c r="V378" s="5">
        <v>0</v>
      </c>
    </row>
    <row r="379" spans="1:22" ht="13.7" customHeight="1" x14ac:dyDescent="0.25">
      <c r="A379" s="4" t="s">
        <v>912</v>
      </c>
      <c r="B379" s="4" t="s">
        <v>387</v>
      </c>
      <c r="C379" s="5">
        <v>12</v>
      </c>
      <c r="D379" s="5">
        <v>15</v>
      </c>
      <c r="E379" s="5">
        <v>179</v>
      </c>
      <c r="F379" s="5">
        <v>3</v>
      </c>
      <c r="G379" s="5">
        <v>0</v>
      </c>
      <c r="H379" s="5">
        <v>0</v>
      </c>
      <c r="I379" s="5">
        <v>29</v>
      </c>
      <c r="J379" s="5">
        <f t="shared" ref="J379:J389" si="25">ROUND(E379/(D379-F379),2)</f>
        <v>14.92</v>
      </c>
      <c r="K379" s="5"/>
      <c r="L379" s="5">
        <v>0</v>
      </c>
      <c r="M379" s="5">
        <v>0</v>
      </c>
      <c r="N379" s="5"/>
      <c r="O379" s="5"/>
      <c r="P379" s="5"/>
      <c r="Q379" s="5"/>
      <c r="R379" s="5"/>
      <c r="S379" s="5"/>
      <c r="T379" s="5">
        <v>0</v>
      </c>
      <c r="U379" s="5"/>
      <c r="V379" s="5">
        <v>0</v>
      </c>
    </row>
    <row r="380" spans="1:22" ht="10.7" customHeight="1" x14ac:dyDescent="0.25">
      <c r="A380" s="4" t="s">
        <v>913</v>
      </c>
      <c r="B380" s="4" t="s">
        <v>400</v>
      </c>
      <c r="C380" s="5">
        <v>8</v>
      </c>
      <c r="D380" s="5">
        <v>11</v>
      </c>
      <c r="E380" s="5">
        <v>114</v>
      </c>
      <c r="F380" s="5">
        <v>1</v>
      </c>
      <c r="G380" s="5">
        <v>0</v>
      </c>
      <c r="H380" s="5">
        <v>0</v>
      </c>
      <c r="I380" s="5">
        <v>23</v>
      </c>
      <c r="J380" s="5">
        <f t="shared" si="25"/>
        <v>11.4</v>
      </c>
      <c r="K380" s="5"/>
      <c r="L380" s="5">
        <v>0</v>
      </c>
      <c r="M380" s="5">
        <v>16</v>
      </c>
      <c r="N380" s="5">
        <v>0</v>
      </c>
      <c r="O380" s="5">
        <v>0</v>
      </c>
      <c r="P380" s="5"/>
      <c r="Q380" s="5"/>
      <c r="R380" s="5"/>
      <c r="S380" s="5"/>
      <c r="T380" s="5">
        <v>3</v>
      </c>
      <c r="U380" s="5"/>
      <c r="V380" s="5">
        <v>0</v>
      </c>
    </row>
    <row r="381" spans="1:22" ht="10.7" customHeight="1" x14ac:dyDescent="0.25">
      <c r="A381" s="4" t="s">
        <v>914</v>
      </c>
      <c r="B381" s="4" t="s">
        <v>401</v>
      </c>
      <c r="C381" s="5">
        <v>46</v>
      </c>
      <c r="D381" s="5">
        <v>54</v>
      </c>
      <c r="E381" s="5">
        <v>707</v>
      </c>
      <c r="F381" s="5">
        <v>4</v>
      </c>
      <c r="G381" s="5">
        <v>2</v>
      </c>
      <c r="H381" s="5">
        <v>0</v>
      </c>
      <c r="I381" s="5">
        <v>70</v>
      </c>
      <c r="J381" s="5">
        <f t="shared" si="25"/>
        <v>14.14</v>
      </c>
      <c r="K381" s="5"/>
      <c r="L381" s="5">
        <v>0</v>
      </c>
      <c r="M381" s="5">
        <v>0</v>
      </c>
      <c r="N381" s="5"/>
      <c r="O381" s="5"/>
      <c r="P381" s="5"/>
      <c r="Q381" s="5"/>
      <c r="R381" s="5"/>
      <c r="S381" s="5"/>
      <c r="T381" s="5">
        <v>20</v>
      </c>
      <c r="U381" s="5"/>
      <c r="V381" s="5">
        <v>0</v>
      </c>
    </row>
    <row r="382" spans="1:22" ht="10.7" customHeight="1" x14ac:dyDescent="0.25">
      <c r="A382" s="4" t="s">
        <v>915</v>
      </c>
      <c r="B382" s="4" t="s">
        <v>402</v>
      </c>
      <c r="C382" s="5">
        <v>38</v>
      </c>
      <c r="D382" s="5">
        <v>28</v>
      </c>
      <c r="E382" s="5">
        <v>146</v>
      </c>
      <c r="F382" s="5">
        <v>12</v>
      </c>
      <c r="G382" s="5">
        <v>0</v>
      </c>
      <c r="H382" s="5">
        <v>0</v>
      </c>
      <c r="I382" s="5">
        <v>27</v>
      </c>
      <c r="J382" s="5">
        <f t="shared" si="25"/>
        <v>9.1300000000000008</v>
      </c>
      <c r="K382" s="5"/>
      <c r="L382" s="5">
        <v>70</v>
      </c>
      <c r="M382" s="5">
        <v>1177</v>
      </c>
      <c r="N382" s="5">
        <v>2</v>
      </c>
      <c r="O382" s="5">
        <v>0</v>
      </c>
      <c r="P382" s="5">
        <f t="shared" si="23"/>
        <v>16.809999999999999</v>
      </c>
      <c r="Q382" s="5"/>
      <c r="R382" s="5"/>
      <c r="S382" s="5" t="s">
        <v>403</v>
      </c>
      <c r="T382" s="5">
        <v>11</v>
      </c>
      <c r="U382" s="5"/>
      <c r="V382" s="5">
        <v>0</v>
      </c>
    </row>
    <row r="383" spans="1:22" ht="10.7" customHeight="1" x14ac:dyDescent="0.25">
      <c r="A383" s="4" t="s">
        <v>916</v>
      </c>
      <c r="B383" s="4" t="s">
        <v>64</v>
      </c>
      <c r="C383" s="5">
        <v>1</v>
      </c>
      <c r="D383" s="5">
        <v>1</v>
      </c>
      <c r="E383" s="5">
        <v>0</v>
      </c>
      <c r="F383" s="5">
        <v>0</v>
      </c>
      <c r="G383" s="5">
        <v>0</v>
      </c>
      <c r="H383" s="5">
        <v>0</v>
      </c>
      <c r="I383" s="5">
        <v>0</v>
      </c>
      <c r="J383" s="5">
        <f t="shared" si="25"/>
        <v>0</v>
      </c>
      <c r="K383" s="5"/>
      <c r="L383" s="5">
        <v>0</v>
      </c>
      <c r="M383" s="5">
        <v>0</v>
      </c>
      <c r="N383" s="5"/>
      <c r="O383" s="5"/>
      <c r="P383" s="5"/>
      <c r="Q383" s="5"/>
      <c r="R383" s="5"/>
      <c r="S383" s="5"/>
      <c r="T383" s="5">
        <v>0</v>
      </c>
      <c r="U383" s="5"/>
      <c r="V383" s="5">
        <v>0</v>
      </c>
    </row>
    <row r="384" spans="1:22" ht="10.7" customHeight="1" x14ac:dyDescent="0.25">
      <c r="A384" s="4" t="s">
        <v>917</v>
      </c>
      <c r="B384" s="4" t="s">
        <v>404</v>
      </c>
      <c r="C384" s="5">
        <v>96</v>
      </c>
      <c r="D384" s="5">
        <v>98</v>
      </c>
      <c r="E384" s="5">
        <v>1569</v>
      </c>
      <c r="F384" s="5">
        <v>8</v>
      </c>
      <c r="G384" s="5">
        <v>4</v>
      </c>
      <c r="H384" s="5">
        <v>0</v>
      </c>
      <c r="I384" s="5">
        <v>69</v>
      </c>
      <c r="J384" s="5">
        <f t="shared" si="25"/>
        <v>17.43</v>
      </c>
      <c r="K384" s="5"/>
      <c r="L384" s="5">
        <v>69</v>
      </c>
      <c r="M384" s="5">
        <v>1877</v>
      </c>
      <c r="N384" s="5">
        <v>1</v>
      </c>
      <c r="O384" s="5">
        <v>0</v>
      </c>
      <c r="P384" s="5">
        <f t="shared" si="23"/>
        <v>27.2</v>
      </c>
      <c r="Q384" s="5"/>
      <c r="R384" s="5"/>
      <c r="S384" s="5" t="s">
        <v>405</v>
      </c>
      <c r="T384" s="5">
        <v>32</v>
      </c>
      <c r="U384" s="5"/>
      <c r="V384" s="5">
        <v>0</v>
      </c>
    </row>
    <row r="385" spans="1:22" ht="10.7" customHeight="1" x14ac:dyDescent="0.25">
      <c r="A385" s="4" t="s">
        <v>918</v>
      </c>
      <c r="B385" s="4" t="s">
        <v>406</v>
      </c>
      <c r="C385" s="5">
        <v>16</v>
      </c>
      <c r="D385" s="5">
        <v>19</v>
      </c>
      <c r="E385" s="5">
        <v>165</v>
      </c>
      <c r="F385" s="5">
        <v>5</v>
      </c>
      <c r="G385" s="5">
        <v>0</v>
      </c>
      <c r="H385" s="5">
        <v>0</v>
      </c>
      <c r="I385" s="5">
        <v>33.1</v>
      </c>
      <c r="J385" s="5">
        <f t="shared" si="25"/>
        <v>11.79</v>
      </c>
      <c r="K385" s="5"/>
      <c r="L385" s="5">
        <v>0</v>
      </c>
      <c r="M385" s="5">
        <v>32</v>
      </c>
      <c r="N385" s="5">
        <v>0</v>
      </c>
      <c r="O385" s="5">
        <v>0</v>
      </c>
      <c r="P385" s="5"/>
      <c r="Q385" s="5"/>
      <c r="R385" s="5"/>
      <c r="S385" s="5"/>
      <c r="T385" s="5">
        <v>9</v>
      </c>
      <c r="U385" s="5"/>
      <c r="V385" s="5">
        <v>0</v>
      </c>
    </row>
    <row r="386" spans="1:22" ht="10.7" customHeight="1" x14ac:dyDescent="0.25">
      <c r="A386" s="4" t="s">
        <v>919</v>
      </c>
      <c r="B386" s="6" t="s">
        <v>463</v>
      </c>
      <c r="C386" s="5">
        <v>263</v>
      </c>
      <c r="D386" s="5">
        <v>255</v>
      </c>
      <c r="E386" s="5">
        <v>4738</v>
      </c>
      <c r="F386" s="5">
        <v>42</v>
      </c>
      <c r="G386" s="5">
        <v>17</v>
      </c>
      <c r="H386" s="5">
        <v>3</v>
      </c>
      <c r="I386" s="5">
        <v>130</v>
      </c>
      <c r="J386" s="5">
        <f t="shared" si="25"/>
        <v>22.24</v>
      </c>
      <c r="K386" s="5"/>
      <c r="L386" s="5">
        <v>316</v>
      </c>
      <c r="M386" s="5">
        <v>5547</v>
      </c>
      <c r="N386" s="5">
        <v>13</v>
      </c>
      <c r="O386" s="5">
        <v>1</v>
      </c>
      <c r="P386" s="5">
        <f t="shared" si="23"/>
        <v>17.55</v>
      </c>
      <c r="Q386" s="5"/>
      <c r="R386" s="5"/>
      <c r="S386" s="5" t="s">
        <v>407</v>
      </c>
      <c r="T386" s="5">
        <v>111</v>
      </c>
      <c r="U386" s="5"/>
      <c r="V386" s="5">
        <v>0</v>
      </c>
    </row>
    <row r="387" spans="1:22" ht="10.7" customHeight="1" x14ac:dyDescent="0.25">
      <c r="A387" s="4" t="s">
        <v>920</v>
      </c>
      <c r="B387" s="4" t="s">
        <v>408</v>
      </c>
      <c r="C387" s="5">
        <v>5</v>
      </c>
      <c r="D387" s="5">
        <v>5</v>
      </c>
      <c r="E387" s="5">
        <v>15</v>
      </c>
      <c r="F387" s="5">
        <v>2</v>
      </c>
      <c r="G387" s="5">
        <v>0</v>
      </c>
      <c r="H387" s="5">
        <v>0</v>
      </c>
      <c r="I387" s="5">
        <v>7</v>
      </c>
      <c r="J387" s="5">
        <f t="shared" si="25"/>
        <v>5</v>
      </c>
      <c r="K387" s="5"/>
      <c r="L387" s="5">
        <v>1</v>
      </c>
      <c r="M387" s="5">
        <v>46</v>
      </c>
      <c r="N387" s="5">
        <v>0</v>
      </c>
      <c r="O387" s="5">
        <v>0</v>
      </c>
      <c r="P387" s="5">
        <f t="shared" si="23"/>
        <v>46</v>
      </c>
      <c r="Q387" s="5"/>
      <c r="R387" s="5"/>
      <c r="S387" s="5" t="s">
        <v>409</v>
      </c>
      <c r="T387" s="5">
        <v>2</v>
      </c>
      <c r="U387" s="5"/>
      <c r="V387" s="5">
        <v>0</v>
      </c>
    </row>
    <row r="388" spans="1:22" ht="10.7" customHeight="1" x14ac:dyDescent="0.25">
      <c r="A388" s="4" t="s">
        <v>921</v>
      </c>
      <c r="B388" s="4" t="s">
        <v>410</v>
      </c>
      <c r="C388" s="5">
        <v>93</v>
      </c>
      <c r="D388" s="5">
        <v>113</v>
      </c>
      <c r="E388" s="5">
        <v>1950</v>
      </c>
      <c r="F388" s="5">
        <v>15</v>
      </c>
      <c r="G388" s="5">
        <v>12</v>
      </c>
      <c r="H388" s="5">
        <v>1</v>
      </c>
      <c r="I388" s="5">
        <v>122.1</v>
      </c>
      <c r="J388" s="5">
        <f t="shared" si="25"/>
        <v>19.899999999999999</v>
      </c>
      <c r="K388" s="5"/>
      <c r="L388" s="5">
        <v>30</v>
      </c>
      <c r="M388" s="5">
        <v>700</v>
      </c>
      <c r="N388" s="5">
        <v>0</v>
      </c>
      <c r="O388" s="5">
        <v>0</v>
      </c>
      <c r="P388" s="5">
        <f t="shared" ref="P388:P429" si="26">ROUND(M388/L388,2)</f>
        <v>23.33</v>
      </c>
      <c r="Q388" s="5"/>
      <c r="R388" s="5"/>
      <c r="S388" s="5" t="s">
        <v>371</v>
      </c>
      <c r="T388" s="5">
        <v>27</v>
      </c>
      <c r="U388" s="5"/>
      <c r="V388" s="5">
        <v>6</v>
      </c>
    </row>
    <row r="389" spans="1:22" ht="10.7" customHeight="1" x14ac:dyDescent="0.25">
      <c r="A389" s="4" t="s">
        <v>922</v>
      </c>
      <c r="B389" s="4" t="s">
        <v>104</v>
      </c>
      <c r="C389" s="5">
        <v>24</v>
      </c>
      <c r="D389" s="5">
        <v>25</v>
      </c>
      <c r="E389" s="5">
        <v>328</v>
      </c>
      <c r="F389" s="5">
        <v>2</v>
      </c>
      <c r="G389" s="5">
        <v>1</v>
      </c>
      <c r="H389" s="5">
        <v>0</v>
      </c>
      <c r="I389" s="5">
        <v>71</v>
      </c>
      <c r="J389" s="5">
        <f t="shared" si="25"/>
        <v>14.26</v>
      </c>
      <c r="K389" s="5"/>
      <c r="L389" s="5">
        <v>42</v>
      </c>
      <c r="M389" s="5">
        <v>833</v>
      </c>
      <c r="N389" s="5">
        <v>2</v>
      </c>
      <c r="O389" s="5">
        <v>0</v>
      </c>
      <c r="P389" s="5">
        <f t="shared" si="26"/>
        <v>19.829999999999998</v>
      </c>
      <c r="Q389" s="5"/>
      <c r="R389" s="5"/>
      <c r="S389" s="5" t="s">
        <v>411</v>
      </c>
      <c r="T389" s="5">
        <v>21</v>
      </c>
      <c r="U389" s="5"/>
      <c r="V389" s="5">
        <v>1</v>
      </c>
    </row>
    <row r="390" spans="1:22" ht="10.7" customHeight="1" x14ac:dyDescent="0.25">
      <c r="A390" s="4" t="s">
        <v>923</v>
      </c>
      <c r="B390" s="4" t="s">
        <v>14</v>
      </c>
      <c r="C390" s="5">
        <v>3</v>
      </c>
      <c r="D390" s="5">
        <v>2</v>
      </c>
      <c r="E390" s="5">
        <v>21</v>
      </c>
      <c r="F390" s="5">
        <v>2</v>
      </c>
      <c r="G390" s="5">
        <v>0</v>
      </c>
      <c r="H390" s="5">
        <v>0</v>
      </c>
      <c r="I390" s="5">
        <v>11.1</v>
      </c>
      <c r="J390" s="5">
        <f>+E390</f>
        <v>21</v>
      </c>
      <c r="K390" s="5"/>
      <c r="L390" s="5">
        <v>0</v>
      </c>
      <c r="M390" s="5">
        <v>0</v>
      </c>
      <c r="N390" s="5"/>
      <c r="O390" s="5"/>
      <c r="P390" s="5"/>
      <c r="Q390" s="5"/>
      <c r="R390" s="5"/>
      <c r="S390" s="5"/>
      <c r="T390" s="5">
        <v>1</v>
      </c>
      <c r="U390" s="5"/>
      <c r="V390" s="5">
        <v>0</v>
      </c>
    </row>
    <row r="391" spans="1:22" ht="10.7" customHeight="1" x14ac:dyDescent="0.25">
      <c r="A391" s="4" t="s">
        <v>924</v>
      </c>
      <c r="B391" s="4" t="s">
        <v>412</v>
      </c>
      <c r="C391" s="5">
        <v>50</v>
      </c>
      <c r="D391" s="5">
        <v>47</v>
      </c>
      <c r="E391" s="5">
        <v>169</v>
      </c>
      <c r="F391" s="5">
        <v>14</v>
      </c>
      <c r="G391" s="5">
        <v>0</v>
      </c>
      <c r="H391" s="5">
        <v>0</v>
      </c>
      <c r="I391" s="5">
        <v>26.1</v>
      </c>
      <c r="J391" s="5">
        <f t="shared" ref="J391:J424" si="27">ROUND(E391/(D391-F391),2)</f>
        <v>5.12</v>
      </c>
      <c r="K391" s="5"/>
      <c r="L391" s="5">
        <v>69</v>
      </c>
      <c r="M391" s="5">
        <v>2032</v>
      </c>
      <c r="N391" s="5">
        <v>1</v>
      </c>
      <c r="O391" s="5">
        <v>0</v>
      </c>
      <c r="P391" s="5">
        <f t="shared" si="26"/>
        <v>29.45</v>
      </c>
      <c r="Q391" s="5"/>
      <c r="R391" s="5"/>
      <c r="S391" s="5" t="s">
        <v>413</v>
      </c>
      <c r="T391" s="5">
        <v>15</v>
      </c>
      <c r="U391" s="5"/>
      <c r="V391" s="5">
        <v>0</v>
      </c>
    </row>
    <row r="392" spans="1:22" ht="10.7" customHeight="1" x14ac:dyDescent="0.25">
      <c r="A392" s="4" t="s">
        <v>925</v>
      </c>
      <c r="B392" s="4" t="s">
        <v>366</v>
      </c>
      <c r="C392" s="5">
        <v>14</v>
      </c>
      <c r="D392" s="5">
        <v>9</v>
      </c>
      <c r="E392" s="5">
        <v>52</v>
      </c>
      <c r="F392" s="5">
        <v>5</v>
      </c>
      <c r="G392" s="5">
        <v>0</v>
      </c>
      <c r="H392" s="5">
        <v>0</v>
      </c>
      <c r="I392" s="5">
        <v>18</v>
      </c>
      <c r="J392" s="5">
        <f t="shared" si="27"/>
        <v>13</v>
      </c>
      <c r="K392" s="5"/>
      <c r="L392" s="5">
        <v>0</v>
      </c>
      <c r="M392" s="5">
        <v>0</v>
      </c>
      <c r="N392" s="5"/>
      <c r="O392" s="5"/>
      <c r="P392" s="5"/>
      <c r="Q392" s="5"/>
      <c r="R392" s="5"/>
      <c r="S392" s="5"/>
      <c r="T392" s="5">
        <v>15</v>
      </c>
      <c r="U392" s="5"/>
      <c r="V392" s="5">
        <v>4</v>
      </c>
    </row>
    <row r="393" spans="1:22" ht="10.7" customHeight="1" x14ac:dyDescent="0.25">
      <c r="A393" s="4" t="s">
        <v>926</v>
      </c>
      <c r="B393" s="4" t="s">
        <v>265</v>
      </c>
      <c r="C393" s="5">
        <v>37</v>
      </c>
      <c r="D393" s="5">
        <v>34</v>
      </c>
      <c r="E393" s="5">
        <v>470</v>
      </c>
      <c r="F393" s="5">
        <v>9</v>
      </c>
      <c r="G393" s="5">
        <v>2</v>
      </c>
      <c r="H393" s="5">
        <v>0</v>
      </c>
      <c r="I393" s="5">
        <v>51.1</v>
      </c>
      <c r="J393" s="5">
        <f t="shared" si="27"/>
        <v>18.8</v>
      </c>
      <c r="K393" s="5"/>
      <c r="L393" s="5">
        <v>9</v>
      </c>
      <c r="M393" s="5">
        <v>408</v>
      </c>
      <c r="N393" s="5">
        <v>0</v>
      </c>
      <c r="O393" s="5">
        <v>0</v>
      </c>
      <c r="P393" s="5">
        <f t="shared" si="26"/>
        <v>45.33</v>
      </c>
      <c r="Q393" s="5"/>
      <c r="R393" s="5"/>
      <c r="S393" s="5" t="s">
        <v>212</v>
      </c>
      <c r="T393" s="5">
        <v>9</v>
      </c>
      <c r="U393" s="5"/>
      <c r="V393" s="5">
        <v>0</v>
      </c>
    </row>
    <row r="394" spans="1:22" ht="10.7" customHeight="1" x14ac:dyDescent="0.25">
      <c r="A394" s="4" t="s">
        <v>927</v>
      </c>
      <c r="B394" s="4" t="s">
        <v>136</v>
      </c>
      <c r="C394" s="5">
        <v>5</v>
      </c>
      <c r="D394" s="5">
        <v>7</v>
      </c>
      <c r="E394" s="5">
        <v>72</v>
      </c>
      <c r="F394" s="5">
        <v>1</v>
      </c>
      <c r="G394" s="5">
        <v>0</v>
      </c>
      <c r="H394" s="5">
        <v>0</v>
      </c>
      <c r="I394" s="5">
        <v>30</v>
      </c>
      <c r="J394" s="5">
        <f t="shared" si="27"/>
        <v>12</v>
      </c>
      <c r="K394" s="5"/>
      <c r="L394" s="5">
        <v>4</v>
      </c>
      <c r="M394" s="5">
        <v>70</v>
      </c>
      <c r="N394" s="5">
        <v>0</v>
      </c>
      <c r="O394" s="5">
        <v>0</v>
      </c>
      <c r="P394" s="5">
        <f t="shared" si="26"/>
        <v>17.5</v>
      </c>
      <c r="Q394" s="5"/>
      <c r="R394" s="5"/>
      <c r="S394" s="5" t="s">
        <v>414</v>
      </c>
      <c r="T394" s="5">
        <v>1</v>
      </c>
      <c r="U394" s="5"/>
      <c r="V394" s="5">
        <v>0</v>
      </c>
    </row>
    <row r="395" spans="1:22" ht="10.7" customHeight="1" x14ac:dyDescent="0.25">
      <c r="A395" s="4" t="s">
        <v>928</v>
      </c>
      <c r="B395" s="4" t="s">
        <v>415</v>
      </c>
      <c r="C395" s="5">
        <v>71</v>
      </c>
      <c r="D395" s="5">
        <v>80</v>
      </c>
      <c r="E395" s="5">
        <v>1332</v>
      </c>
      <c r="F395" s="5">
        <v>6</v>
      </c>
      <c r="G395" s="5">
        <v>5</v>
      </c>
      <c r="H395" s="5">
        <v>1</v>
      </c>
      <c r="I395" s="5">
        <v>105</v>
      </c>
      <c r="J395" s="5">
        <f t="shared" si="27"/>
        <v>18</v>
      </c>
      <c r="K395" s="5"/>
      <c r="L395" s="5">
        <v>171</v>
      </c>
      <c r="M395" s="5">
        <v>2474</v>
      </c>
      <c r="N395" s="5">
        <v>10</v>
      </c>
      <c r="O395" s="5">
        <v>0</v>
      </c>
      <c r="P395" s="5">
        <f t="shared" si="26"/>
        <v>14.47</v>
      </c>
      <c r="Q395" s="5"/>
      <c r="R395" s="5"/>
      <c r="S395" s="5" t="s">
        <v>416</v>
      </c>
      <c r="T395" s="5">
        <v>30</v>
      </c>
      <c r="U395" s="5"/>
      <c r="V395" s="5">
        <v>0</v>
      </c>
    </row>
    <row r="396" spans="1:22" ht="10.7" customHeight="1" x14ac:dyDescent="0.25">
      <c r="A396" s="4" t="s">
        <v>929</v>
      </c>
      <c r="B396" s="4" t="s">
        <v>417</v>
      </c>
      <c r="C396" s="5">
        <v>24</v>
      </c>
      <c r="D396" s="5">
        <v>25</v>
      </c>
      <c r="E396" s="5">
        <v>397</v>
      </c>
      <c r="F396" s="5">
        <v>1</v>
      </c>
      <c r="G396" s="5">
        <v>2</v>
      </c>
      <c r="H396" s="5">
        <v>0</v>
      </c>
      <c r="I396" s="5">
        <v>58</v>
      </c>
      <c r="J396" s="5">
        <f t="shared" si="27"/>
        <v>16.54</v>
      </c>
      <c r="K396" s="5"/>
      <c r="L396" s="5">
        <v>0</v>
      </c>
      <c r="M396" s="5">
        <v>0</v>
      </c>
      <c r="N396" s="5"/>
      <c r="O396" s="5"/>
      <c r="P396" s="5"/>
      <c r="Q396" s="5"/>
      <c r="R396" s="5"/>
      <c r="S396" s="5"/>
      <c r="T396" s="5">
        <v>23</v>
      </c>
      <c r="U396" s="5"/>
      <c r="V396" s="5">
        <v>5</v>
      </c>
    </row>
    <row r="397" spans="1:22" ht="10.7" customHeight="1" x14ac:dyDescent="0.25">
      <c r="A397" s="4" t="s">
        <v>930</v>
      </c>
      <c r="B397" s="4" t="s">
        <v>418</v>
      </c>
      <c r="C397" s="5">
        <v>10</v>
      </c>
      <c r="D397" s="5">
        <v>11</v>
      </c>
      <c r="E397" s="5">
        <v>76</v>
      </c>
      <c r="F397" s="5">
        <v>4</v>
      </c>
      <c r="G397" s="5">
        <v>0</v>
      </c>
      <c r="H397" s="5">
        <v>0</v>
      </c>
      <c r="I397" s="5">
        <v>30</v>
      </c>
      <c r="J397" s="5">
        <f t="shared" si="27"/>
        <v>10.86</v>
      </c>
      <c r="K397" s="5"/>
      <c r="L397" s="5">
        <v>6</v>
      </c>
      <c r="M397" s="5">
        <v>317</v>
      </c>
      <c r="N397" s="5">
        <v>0</v>
      </c>
      <c r="O397" s="5">
        <v>0</v>
      </c>
      <c r="P397" s="5">
        <f t="shared" si="26"/>
        <v>52.83</v>
      </c>
      <c r="Q397" s="5"/>
      <c r="R397" s="5"/>
      <c r="S397" s="5" t="s">
        <v>278</v>
      </c>
      <c r="T397" s="5">
        <v>2</v>
      </c>
      <c r="U397" s="5"/>
      <c r="V397" s="5">
        <v>0</v>
      </c>
    </row>
    <row r="398" spans="1:22" ht="10.7" customHeight="1" x14ac:dyDescent="0.25">
      <c r="A398" s="4" t="s">
        <v>931</v>
      </c>
      <c r="B398" s="4" t="s">
        <v>81</v>
      </c>
      <c r="C398" s="5">
        <v>2</v>
      </c>
      <c r="D398" s="5">
        <v>2</v>
      </c>
      <c r="E398" s="5">
        <v>8</v>
      </c>
      <c r="F398" s="5">
        <v>0</v>
      </c>
      <c r="G398" s="5">
        <v>0</v>
      </c>
      <c r="H398" s="5">
        <v>0</v>
      </c>
      <c r="I398" s="5">
        <v>5</v>
      </c>
      <c r="J398" s="5">
        <f t="shared" si="27"/>
        <v>4</v>
      </c>
      <c r="K398" s="5"/>
      <c r="L398" s="5">
        <v>4</v>
      </c>
      <c r="M398" s="5">
        <v>41</v>
      </c>
      <c r="N398" s="5">
        <v>0</v>
      </c>
      <c r="O398" s="5">
        <v>0</v>
      </c>
      <c r="P398" s="5">
        <f t="shared" si="26"/>
        <v>10.25</v>
      </c>
      <c r="Q398" s="5"/>
      <c r="R398" s="5"/>
      <c r="S398" s="5" t="s">
        <v>67</v>
      </c>
      <c r="T398" s="5">
        <v>0</v>
      </c>
      <c r="U398" s="5"/>
      <c r="V398" s="5">
        <v>0</v>
      </c>
    </row>
    <row r="399" spans="1:22" ht="10.7" customHeight="1" x14ac:dyDescent="0.25">
      <c r="A399" s="4" t="s">
        <v>932</v>
      </c>
      <c r="B399" s="4" t="s">
        <v>64</v>
      </c>
      <c r="C399" s="5">
        <v>2</v>
      </c>
      <c r="D399" s="5">
        <v>1</v>
      </c>
      <c r="E399" s="5">
        <v>6</v>
      </c>
      <c r="F399" s="5">
        <v>0</v>
      </c>
      <c r="G399" s="5">
        <v>0</v>
      </c>
      <c r="H399" s="5">
        <v>0</v>
      </c>
      <c r="I399" s="5">
        <v>6</v>
      </c>
      <c r="J399" s="5">
        <f t="shared" si="27"/>
        <v>6</v>
      </c>
      <c r="K399" s="5"/>
      <c r="L399" s="5">
        <v>2</v>
      </c>
      <c r="M399" s="5">
        <v>74</v>
      </c>
      <c r="N399" s="5">
        <v>0</v>
      </c>
      <c r="O399" s="5">
        <v>0</v>
      </c>
      <c r="P399" s="5">
        <f t="shared" si="26"/>
        <v>37</v>
      </c>
      <c r="Q399" s="5"/>
      <c r="R399" s="5"/>
      <c r="S399" s="5" t="s">
        <v>341</v>
      </c>
      <c r="T399" s="5">
        <v>0</v>
      </c>
      <c r="U399" s="5"/>
      <c r="V399" s="5">
        <v>0</v>
      </c>
    </row>
    <row r="400" spans="1:22" ht="10.7" customHeight="1" x14ac:dyDescent="0.25">
      <c r="A400" s="4" t="s">
        <v>933</v>
      </c>
      <c r="B400" s="4" t="s">
        <v>419</v>
      </c>
      <c r="C400" s="5">
        <v>8</v>
      </c>
      <c r="D400" s="5">
        <v>9</v>
      </c>
      <c r="E400" s="5">
        <v>102</v>
      </c>
      <c r="F400" s="5">
        <v>1</v>
      </c>
      <c r="G400" s="5">
        <v>0</v>
      </c>
      <c r="H400" s="5">
        <v>0</v>
      </c>
      <c r="I400" s="5">
        <v>36</v>
      </c>
      <c r="J400" s="5">
        <f t="shared" si="27"/>
        <v>12.75</v>
      </c>
      <c r="K400" s="5"/>
      <c r="L400" s="5">
        <v>0</v>
      </c>
      <c r="M400" s="5">
        <v>0</v>
      </c>
      <c r="N400" s="5"/>
      <c r="O400" s="5"/>
      <c r="P400" s="5"/>
      <c r="Q400" s="5"/>
      <c r="R400" s="5"/>
      <c r="S400" s="5"/>
      <c r="T400" s="5">
        <v>3</v>
      </c>
      <c r="U400" s="5"/>
      <c r="V400" s="5">
        <v>0</v>
      </c>
    </row>
    <row r="401" spans="1:22" ht="10.7" customHeight="1" x14ac:dyDescent="0.25">
      <c r="A401" s="4" t="s">
        <v>934</v>
      </c>
      <c r="B401" s="4" t="s">
        <v>420</v>
      </c>
      <c r="C401" s="5">
        <v>87</v>
      </c>
      <c r="D401" s="5">
        <v>83</v>
      </c>
      <c r="E401" s="5">
        <v>1009</v>
      </c>
      <c r="F401" s="5">
        <v>17</v>
      </c>
      <c r="G401" s="5">
        <v>1</v>
      </c>
      <c r="H401" s="5">
        <v>0</v>
      </c>
      <c r="I401" s="5">
        <v>55</v>
      </c>
      <c r="J401" s="5">
        <f t="shared" si="27"/>
        <v>15.29</v>
      </c>
      <c r="K401" s="5"/>
      <c r="L401" s="5">
        <v>2</v>
      </c>
      <c r="M401" s="5">
        <v>46</v>
      </c>
      <c r="N401" s="5">
        <v>0</v>
      </c>
      <c r="O401" s="5">
        <v>0</v>
      </c>
      <c r="P401" s="5">
        <f t="shared" si="26"/>
        <v>23</v>
      </c>
      <c r="Q401" s="5"/>
      <c r="R401" s="5"/>
      <c r="S401" s="5" t="s">
        <v>186</v>
      </c>
      <c r="T401" s="5">
        <v>54</v>
      </c>
      <c r="U401" s="5"/>
      <c r="V401" s="5">
        <v>10</v>
      </c>
    </row>
    <row r="402" spans="1:22" ht="10.7" customHeight="1" x14ac:dyDescent="0.25">
      <c r="A402" s="4" t="s">
        <v>935</v>
      </c>
      <c r="B402" s="6" t="s">
        <v>464</v>
      </c>
      <c r="C402" s="5">
        <v>196</v>
      </c>
      <c r="D402" s="5">
        <v>213</v>
      </c>
      <c r="E402" s="5">
        <v>5888</v>
      </c>
      <c r="F402" s="5">
        <v>38</v>
      </c>
      <c r="G402" s="5">
        <v>31</v>
      </c>
      <c r="H402" s="5">
        <v>11</v>
      </c>
      <c r="I402" s="5">
        <v>129</v>
      </c>
      <c r="J402" s="5">
        <f t="shared" si="27"/>
        <v>33.65</v>
      </c>
      <c r="K402" s="5"/>
      <c r="L402" s="5">
        <v>450</v>
      </c>
      <c r="M402" s="5">
        <v>6627</v>
      </c>
      <c r="N402" s="5">
        <v>25</v>
      </c>
      <c r="O402" s="5">
        <v>2</v>
      </c>
      <c r="P402" s="5">
        <f t="shared" si="26"/>
        <v>14.73</v>
      </c>
      <c r="Q402" s="5"/>
      <c r="R402" s="5"/>
      <c r="S402" s="5" t="s">
        <v>421</v>
      </c>
      <c r="T402" s="5">
        <v>106</v>
      </c>
      <c r="U402" s="5"/>
      <c r="V402" s="5">
        <v>1</v>
      </c>
    </row>
    <row r="403" spans="1:22" ht="10.7" customHeight="1" x14ac:dyDescent="0.25">
      <c r="A403" s="4" t="s">
        <v>936</v>
      </c>
      <c r="B403" s="4" t="s">
        <v>422</v>
      </c>
      <c r="C403" s="5">
        <v>27</v>
      </c>
      <c r="D403" s="5">
        <v>29</v>
      </c>
      <c r="E403" s="5">
        <v>442</v>
      </c>
      <c r="F403" s="5">
        <v>4</v>
      </c>
      <c r="G403" s="5">
        <v>1</v>
      </c>
      <c r="H403" s="5">
        <v>1</v>
      </c>
      <c r="I403" s="5">
        <v>100</v>
      </c>
      <c r="J403" s="5">
        <f t="shared" si="27"/>
        <v>17.68</v>
      </c>
      <c r="K403" s="5"/>
      <c r="L403" s="5">
        <v>1</v>
      </c>
      <c r="M403" s="5">
        <v>9</v>
      </c>
      <c r="N403" s="5">
        <v>0</v>
      </c>
      <c r="O403" s="5">
        <v>0</v>
      </c>
      <c r="P403" s="5">
        <f t="shared" si="26"/>
        <v>9</v>
      </c>
      <c r="Q403" s="5"/>
      <c r="R403" s="5"/>
      <c r="S403" s="5" t="s">
        <v>344</v>
      </c>
      <c r="T403" s="5">
        <v>9</v>
      </c>
      <c r="U403" s="5"/>
      <c r="V403" s="5">
        <v>0</v>
      </c>
    </row>
    <row r="404" spans="1:22" ht="10.7" customHeight="1" x14ac:dyDescent="0.25">
      <c r="A404" s="4" t="s">
        <v>937</v>
      </c>
      <c r="B404" s="4" t="s">
        <v>292</v>
      </c>
      <c r="C404" s="5">
        <v>7</v>
      </c>
      <c r="D404" s="5">
        <v>11</v>
      </c>
      <c r="E404" s="5">
        <v>39</v>
      </c>
      <c r="F404" s="5">
        <v>2</v>
      </c>
      <c r="G404" s="5">
        <v>0</v>
      </c>
      <c r="H404" s="5">
        <v>0</v>
      </c>
      <c r="I404" s="5">
        <v>13</v>
      </c>
      <c r="J404" s="5">
        <f t="shared" si="27"/>
        <v>4.33</v>
      </c>
      <c r="K404" s="5"/>
      <c r="L404" s="5">
        <v>4</v>
      </c>
      <c r="M404" s="5">
        <v>28</v>
      </c>
      <c r="N404" s="5">
        <v>0</v>
      </c>
      <c r="O404" s="5">
        <v>0</v>
      </c>
      <c r="P404" s="5">
        <f t="shared" si="26"/>
        <v>7</v>
      </c>
      <c r="Q404" s="5"/>
      <c r="R404" s="5"/>
      <c r="S404" s="5" t="s">
        <v>423</v>
      </c>
      <c r="T404" s="5">
        <v>2</v>
      </c>
      <c r="U404" s="5"/>
      <c r="V404" s="5">
        <v>0</v>
      </c>
    </row>
    <row r="405" spans="1:22" ht="10.7" customHeight="1" x14ac:dyDescent="0.25">
      <c r="A405" s="4" t="s">
        <v>938</v>
      </c>
      <c r="B405" s="4" t="s">
        <v>244</v>
      </c>
      <c r="C405" s="5">
        <v>7</v>
      </c>
      <c r="D405" s="5">
        <v>8</v>
      </c>
      <c r="E405" s="5">
        <v>21</v>
      </c>
      <c r="F405" s="5">
        <v>3</v>
      </c>
      <c r="G405" s="5">
        <v>0</v>
      </c>
      <c r="H405" s="5">
        <v>0</v>
      </c>
      <c r="I405" s="5">
        <v>7.1</v>
      </c>
      <c r="J405" s="5">
        <f t="shared" si="27"/>
        <v>4.2</v>
      </c>
      <c r="K405" s="5"/>
      <c r="L405" s="5">
        <v>13</v>
      </c>
      <c r="M405" s="5">
        <v>102</v>
      </c>
      <c r="N405" s="5">
        <v>1</v>
      </c>
      <c r="O405" s="5">
        <v>0</v>
      </c>
      <c r="P405" s="5">
        <f t="shared" si="26"/>
        <v>7.85</v>
      </c>
      <c r="Q405" s="5"/>
      <c r="R405" s="5"/>
      <c r="S405" s="5" t="s">
        <v>424</v>
      </c>
      <c r="T405" s="5">
        <v>2</v>
      </c>
      <c r="U405" s="5"/>
      <c r="V405" s="5">
        <v>0</v>
      </c>
    </row>
    <row r="406" spans="1:22" ht="10.7" customHeight="1" x14ac:dyDescent="0.25">
      <c r="A406" s="4" t="s">
        <v>939</v>
      </c>
      <c r="B406" s="4" t="s">
        <v>425</v>
      </c>
      <c r="C406" s="5">
        <v>3</v>
      </c>
      <c r="D406" s="5">
        <v>2</v>
      </c>
      <c r="E406" s="5">
        <v>5</v>
      </c>
      <c r="F406" s="5">
        <v>1</v>
      </c>
      <c r="G406" s="5">
        <v>0</v>
      </c>
      <c r="H406" s="5">
        <v>0</v>
      </c>
      <c r="I406" s="5">
        <v>3.1</v>
      </c>
      <c r="J406" s="5">
        <f t="shared" si="27"/>
        <v>5</v>
      </c>
      <c r="K406" s="5"/>
      <c r="L406" s="5">
        <v>0</v>
      </c>
      <c r="M406" s="5">
        <v>0</v>
      </c>
      <c r="N406" s="5"/>
      <c r="O406" s="5"/>
      <c r="P406" s="5"/>
      <c r="Q406" s="5"/>
      <c r="R406" s="5"/>
      <c r="S406" s="5"/>
      <c r="T406" s="5">
        <v>0</v>
      </c>
      <c r="U406" s="5"/>
      <c r="V406" s="5">
        <v>0</v>
      </c>
    </row>
    <row r="407" spans="1:22" ht="10.7" customHeight="1" x14ac:dyDescent="0.25">
      <c r="A407" s="4" t="s">
        <v>940</v>
      </c>
      <c r="B407" s="4" t="s">
        <v>61</v>
      </c>
      <c r="C407" s="5">
        <v>1</v>
      </c>
      <c r="D407" s="5">
        <v>2</v>
      </c>
      <c r="E407" s="5">
        <v>12</v>
      </c>
      <c r="F407" s="5">
        <v>0</v>
      </c>
      <c r="G407" s="5">
        <v>0</v>
      </c>
      <c r="H407" s="5">
        <v>0</v>
      </c>
      <c r="I407" s="5">
        <v>10</v>
      </c>
      <c r="J407" s="5">
        <f t="shared" si="27"/>
        <v>6</v>
      </c>
      <c r="K407" s="5"/>
      <c r="L407" s="5">
        <v>0</v>
      </c>
      <c r="M407" s="5">
        <v>20</v>
      </c>
      <c r="N407" s="5">
        <v>0</v>
      </c>
      <c r="O407" s="5">
        <v>0</v>
      </c>
      <c r="P407" s="5"/>
      <c r="Q407" s="5"/>
      <c r="R407" s="5"/>
      <c r="S407" s="5"/>
      <c r="T407" s="5">
        <v>0</v>
      </c>
      <c r="U407" s="5"/>
      <c r="V407" s="5">
        <v>0</v>
      </c>
    </row>
    <row r="408" spans="1:22" ht="10.7" customHeight="1" x14ac:dyDescent="0.25">
      <c r="A408" s="4" t="s">
        <v>941</v>
      </c>
      <c r="B408" s="4" t="s">
        <v>201</v>
      </c>
      <c r="C408" s="5">
        <v>8</v>
      </c>
      <c r="D408" s="5">
        <v>8</v>
      </c>
      <c r="E408" s="5">
        <v>87</v>
      </c>
      <c r="F408" s="5">
        <v>0</v>
      </c>
      <c r="G408" s="5">
        <v>1</v>
      </c>
      <c r="H408" s="5">
        <v>0</v>
      </c>
      <c r="I408" s="5">
        <v>56</v>
      </c>
      <c r="J408" s="5">
        <f t="shared" si="27"/>
        <v>10.88</v>
      </c>
      <c r="K408" s="5"/>
      <c r="L408" s="5">
        <v>0</v>
      </c>
      <c r="M408" s="5">
        <v>0</v>
      </c>
      <c r="N408" s="5"/>
      <c r="O408" s="5"/>
      <c r="P408" s="5"/>
      <c r="Q408" s="5"/>
      <c r="R408" s="5"/>
      <c r="S408" s="5"/>
      <c r="T408" s="5">
        <v>4</v>
      </c>
      <c r="U408" s="5"/>
      <c r="V408" s="5">
        <v>0</v>
      </c>
    </row>
    <row r="409" spans="1:22" ht="10.7" customHeight="1" x14ac:dyDescent="0.25">
      <c r="A409" s="4" t="s">
        <v>942</v>
      </c>
      <c r="B409" s="4" t="s">
        <v>273</v>
      </c>
      <c r="C409" s="5">
        <v>83</v>
      </c>
      <c r="D409" s="5">
        <v>82</v>
      </c>
      <c r="E409" s="5">
        <v>1693</v>
      </c>
      <c r="F409" s="5">
        <v>6</v>
      </c>
      <c r="G409" s="5">
        <v>8</v>
      </c>
      <c r="H409" s="5">
        <v>1</v>
      </c>
      <c r="I409" s="5">
        <v>100</v>
      </c>
      <c r="J409" s="5">
        <f t="shared" si="27"/>
        <v>22.28</v>
      </c>
      <c r="K409" s="5"/>
      <c r="L409" s="5">
        <v>5</v>
      </c>
      <c r="M409" s="5">
        <v>241</v>
      </c>
      <c r="N409" s="5">
        <v>0</v>
      </c>
      <c r="O409" s="5">
        <v>0</v>
      </c>
      <c r="P409" s="5">
        <f t="shared" si="26"/>
        <v>48.2</v>
      </c>
      <c r="Q409" s="5"/>
      <c r="R409" s="5"/>
      <c r="S409" s="5" t="s">
        <v>204</v>
      </c>
      <c r="T409" s="5">
        <v>52</v>
      </c>
      <c r="U409" s="5"/>
      <c r="V409" s="5">
        <v>0</v>
      </c>
    </row>
    <row r="410" spans="1:22" ht="10.7" customHeight="1" x14ac:dyDescent="0.25">
      <c r="A410" s="4" t="s">
        <v>943</v>
      </c>
      <c r="B410" s="4" t="s">
        <v>355</v>
      </c>
      <c r="C410" s="5">
        <v>4</v>
      </c>
      <c r="D410" s="5">
        <v>3</v>
      </c>
      <c r="E410" s="5">
        <v>12</v>
      </c>
      <c r="F410" s="5">
        <v>0</v>
      </c>
      <c r="G410" s="5">
        <v>0</v>
      </c>
      <c r="H410" s="5">
        <v>0</v>
      </c>
      <c r="I410" s="5">
        <v>10</v>
      </c>
      <c r="J410" s="5">
        <f t="shared" si="27"/>
        <v>4</v>
      </c>
      <c r="K410" s="5"/>
      <c r="L410" s="5">
        <v>1</v>
      </c>
      <c r="M410" s="5">
        <v>23</v>
      </c>
      <c r="N410" s="5">
        <v>0</v>
      </c>
      <c r="O410" s="5">
        <v>0</v>
      </c>
      <c r="P410" s="5">
        <f t="shared" si="26"/>
        <v>23</v>
      </c>
      <c r="Q410" s="5"/>
      <c r="R410" s="5"/>
      <c r="S410" s="5" t="s">
        <v>346</v>
      </c>
      <c r="T410" s="5">
        <v>1</v>
      </c>
      <c r="U410" s="5"/>
      <c r="V410" s="5">
        <v>0</v>
      </c>
    </row>
    <row r="411" spans="1:22" ht="10.7" customHeight="1" x14ac:dyDescent="0.25">
      <c r="A411" s="4" t="s">
        <v>944</v>
      </c>
      <c r="B411" s="4" t="s">
        <v>202</v>
      </c>
      <c r="C411" s="5">
        <v>13</v>
      </c>
      <c r="D411" s="5">
        <v>14</v>
      </c>
      <c r="E411" s="5">
        <v>389</v>
      </c>
      <c r="F411" s="5">
        <v>0</v>
      </c>
      <c r="G411" s="5">
        <v>1</v>
      </c>
      <c r="H411" s="5">
        <v>1</v>
      </c>
      <c r="I411" s="5">
        <v>113</v>
      </c>
      <c r="J411" s="5">
        <f t="shared" si="27"/>
        <v>27.79</v>
      </c>
      <c r="K411" s="5"/>
      <c r="L411" s="5">
        <v>7</v>
      </c>
      <c r="M411" s="5">
        <v>166</v>
      </c>
      <c r="N411" s="5">
        <v>1</v>
      </c>
      <c r="O411" s="5">
        <v>0</v>
      </c>
      <c r="P411" s="5">
        <f t="shared" si="26"/>
        <v>23.71</v>
      </c>
      <c r="Q411" s="5"/>
      <c r="R411" s="5"/>
      <c r="S411" s="5" t="s">
        <v>426</v>
      </c>
      <c r="T411" s="5">
        <v>6</v>
      </c>
      <c r="U411" s="5"/>
      <c r="V411" s="5">
        <v>0</v>
      </c>
    </row>
    <row r="412" spans="1:22" ht="10.7" customHeight="1" x14ac:dyDescent="0.25">
      <c r="A412" s="4" t="s">
        <v>945</v>
      </c>
      <c r="B412" s="4" t="s">
        <v>85</v>
      </c>
      <c r="C412" s="5">
        <v>3</v>
      </c>
      <c r="D412" s="5">
        <v>3</v>
      </c>
      <c r="E412" s="5">
        <v>9</v>
      </c>
      <c r="F412" s="5">
        <v>2</v>
      </c>
      <c r="G412" s="5">
        <v>0</v>
      </c>
      <c r="H412" s="5">
        <v>0</v>
      </c>
      <c r="I412" s="5">
        <v>6.1</v>
      </c>
      <c r="J412" s="5">
        <f t="shared" si="27"/>
        <v>9</v>
      </c>
      <c r="K412" s="5"/>
      <c r="L412" s="5">
        <v>2</v>
      </c>
      <c r="M412" s="5">
        <v>29</v>
      </c>
      <c r="N412" s="5">
        <v>0</v>
      </c>
      <c r="O412" s="5">
        <v>0</v>
      </c>
      <c r="P412" s="5">
        <f t="shared" si="26"/>
        <v>14.5</v>
      </c>
      <c r="Q412" s="5"/>
      <c r="R412" s="5"/>
      <c r="S412" s="5" t="s">
        <v>288</v>
      </c>
      <c r="T412" s="5">
        <v>1</v>
      </c>
      <c r="U412" s="5"/>
      <c r="V412" s="5">
        <v>0</v>
      </c>
    </row>
    <row r="413" spans="1:22" ht="10.7" customHeight="1" x14ac:dyDescent="0.25">
      <c r="A413" s="4" t="s">
        <v>946</v>
      </c>
      <c r="B413" s="4" t="s">
        <v>222</v>
      </c>
      <c r="C413" s="5">
        <v>1</v>
      </c>
      <c r="D413" s="5">
        <v>1</v>
      </c>
      <c r="E413" s="5">
        <v>1</v>
      </c>
      <c r="F413" s="5">
        <v>0</v>
      </c>
      <c r="G413" s="5">
        <v>0</v>
      </c>
      <c r="H413" s="5">
        <v>0</v>
      </c>
      <c r="I413" s="5">
        <v>1</v>
      </c>
      <c r="J413" s="5">
        <f t="shared" si="27"/>
        <v>1</v>
      </c>
      <c r="K413" s="5"/>
      <c r="L413" s="5">
        <v>2</v>
      </c>
      <c r="M413" s="5">
        <v>19</v>
      </c>
      <c r="N413" s="5">
        <v>0</v>
      </c>
      <c r="O413" s="5">
        <v>0</v>
      </c>
      <c r="P413" s="5">
        <f t="shared" si="26"/>
        <v>9.5</v>
      </c>
      <c r="Q413" s="5"/>
      <c r="R413" s="5"/>
      <c r="S413" s="5" t="s">
        <v>271</v>
      </c>
      <c r="T413" s="5">
        <v>0</v>
      </c>
      <c r="U413" s="5"/>
      <c r="V413" s="5">
        <v>0</v>
      </c>
    </row>
    <row r="414" spans="1:22" ht="10.7" customHeight="1" x14ac:dyDescent="0.25">
      <c r="A414" s="4" t="s">
        <v>947</v>
      </c>
      <c r="B414" s="4" t="s">
        <v>427</v>
      </c>
      <c r="C414" s="5">
        <v>42</v>
      </c>
      <c r="D414" s="5">
        <v>45</v>
      </c>
      <c r="E414" s="5">
        <v>756</v>
      </c>
      <c r="F414" s="5">
        <v>7</v>
      </c>
      <c r="G414" s="5">
        <v>3</v>
      </c>
      <c r="H414" s="5">
        <v>0</v>
      </c>
      <c r="I414" s="5">
        <v>64.099999999999994</v>
      </c>
      <c r="J414" s="5">
        <f t="shared" si="27"/>
        <v>19.89</v>
      </c>
      <c r="K414" s="5"/>
      <c r="L414" s="5">
        <v>0</v>
      </c>
      <c r="M414" s="5">
        <v>5</v>
      </c>
      <c r="N414" s="5">
        <v>0</v>
      </c>
      <c r="O414" s="5">
        <v>0</v>
      </c>
      <c r="P414" s="5"/>
      <c r="Q414" s="5"/>
      <c r="R414" s="5"/>
      <c r="S414" s="5"/>
      <c r="T414" s="5">
        <v>13</v>
      </c>
      <c r="U414" s="5"/>
      <c r="V414" s="5">
        <v>0</v>
      </c>
    </row>
    <row r="415" spans="1:22" ht="10.7" customHeight="1" x14ac:dyDescent="0.25">
      <c r="A415" s="4" t="s">
        <v>948</v>
      </c>
      <c r="B415" s="4" t="s">
        <v>428</v>
      </c>
      <c r="C415" s="5">
        <v>45</v>
      </c>
      <c r="D415" s="5">
        <v>47</v>
      </c>
      <c r="E415" s="5">
        <v>448</v>
      </c>
      <c r="F415" s="5">
        <v>8</v>
      </c>
      <c r="G415" s="5">
        <v>0</v>
      </c>
      <c r="H415" s="5">
        <v>0</v>
      </c>
      <c r="I415" s="5">
        <v>43.1</v>
      </c>
      <c r="J415" s="5">
        <f t="shared" si="27"/>
        <v>11.49</v>
      </c>
      <c r="K415" s="5"/>
      <c r="L415" s="5">
        <v>54</v>
      </c>
      <c r="M415" s="5">
        <v>1688</v>
      </c>
      <c r="N415" s="5">
        <v>0</v>
      </c>
      <c r="O415" s="5">
        <v>0</v>
      </c>
      <c r="P415" s="5">
        <f t="shared" si="26"/>
        <v>31.26</v>
      </c>
      <c r="Q415" s="5"/>
      <c r="R415" s="5"/>
      <c r="S415" s="5" t="s">
        <v>108</v>
      </c>
      <c r="T415" s="5">
        <v>14</v>
      </c>
      <c r="U415" s="5"/>
      <c r="V415" s="5">
        <v>0</v>
      </c>
    </row>
    <row r="416" spans="1:22" ht="10.7" customHeight="1" x14ac:dyDescent="0.25">
      <c r="A416" s="4" t="s">
        <v>949</v>
      </c>
      <c r="B416" s="4" t="s">
        <v>298</v>
      </c>
      <c r="C416" s="5">
        <v>19</v>
      </c>
      <c r="D416" s="5">
        <v>8</v>
      </c>
      <c r="E416" s="5">
        <v>37</v>
      </c>
      <c r="F416" s="5">
        <v>6</v>
      </c>
      <c r="G416" s="5">
        <v>0</v>
      </c>
      <c r="H416" s="5">
        <v>0</v>
      </c>
      <c r="I416" s="5">
        <v>13</v>
      </c>
      <c r="J416" s="5">
        <f t="shared" si="27"/>
        <v>18.5</v>
      </c>
      <c r="K416" s="5"/>
      <c r="L416" s="5">
        <v>46</v>
      </c>
      <c r="M416" s="5">
        <v>924</v>
      </c>
      <c r="N416" s="5">
        <v>1</v>
      </c>
      <c r="O416" s="5">
        <v>1</v>
      </c>
      <c r="P416" s="5">
        <f t="shared" si="26"/>
        <v>20.09</v>
      </c>
      <c r="Q416" s="5"/>
      <c r="R416" s="5"/>
      <c r="S416" s="5" t="s">
        <v>429</v>
      </c>
      <c r="T416" s="5">
        <v>2</v>
      </c>
      <c r="U416" s="5"/>
      <c r="V416" s="5">
        <v>0</v>
      </c>
    </row>
    <row r="417" spans="1:22" ht="10.7" customHeight="1" x14ac:dyDescent="0.25">
      <c r="A417" s="4" t="s">
        <v>950</v>
      </c>
      <c r="B417" s="4" t="s">
        <v>24</v>
      </c>
      <c r="C417" s="5">
        <v>9</v>
      </c>
      <c r="D417" s="5">
        <v>11</v>
      </c>
      <c r="E417" s="5">
        <v>140</v>
      </c>
      <c r="F417" s="5">
        <v>3</v>
      </c>
      <c r="G417" s="5">
        <v>0</v>
      </c>
      <c r="H417" s="5">
        <v>0</v>
      </c>
      <c r="I417" s="5">
        <v>39.1</v>
      </c>
      <c r="J417" s="5">
        <f t="shared" si="27"/>
        <v>17.5</v>
      </c>
      <c r="K417" s="5"/>
      <c r="L417" s="5">
        <v>2</v>
      </c>
      <c r="M417" s="5">
        <v>11</v>
      </c>
      <c r="N417" s="5">
        <v>0</v>
      </c>
      <c r="O417" s="5">
        <v>0</v>
      </c>
      <c r="P417" s="5">
        <f t="shared" si="26"/>
        <v>5.5</v>
      </c>
      <c r="Q417" s="5"/>
      <c r="R417" s="5"/>
      <c r="S417" s="5" t="s">
        <v>288</v>
      </c>
      <c r="T417" s="5">
        <v>2</v>
      </c>
      <c r="U417" s="5"/>
      <c r="V417" s="5">
        <v>0</v>
      </c>
    </row>
    <row r="418" spans="1:22" ht="10.7" customHeight="1" x14ac:dyDescent="0.25">
      <c r="A418" s="4" t="s">
        <v>951</v>
      </c>
      <c r="B418" s="4" t="s">
        <v>430</v>
      </c>
      <c r="C418" s="5">
        <v>13</v>
      </c>
      <c r="D418" s="5">
        <v>4</v>
      </c>
      <c r="E418" s="5">
        <v>9</v>
      </c>
      <c r="F418" s="5">
        <v>1</v>
      </c>
      <c r="G418" s="5">
        <v>0</v>
      </c>
      <c r="H418" s="5">
        <v>0</v>
      </c>
      <c r="I418" s="5">
        <v>5</v>
      </c>
      <c r="J418" s="5">
        <f t="shared" si="27"/>
        <v>3</v>
      </c>
      <c r="K418" s="5"/>
      <c r="L418" s="5">
        <v>7</v>
      </c>
      <c r="M418" s="5">
        <v>370</v>
      </c>
      <c r="N418" s="5">
        <v>0</v>
      </c>
      <c r="O418" s="5">
        <v>0</v>
      </c>
      <c r="P418" s="5">
        <f t="shared" si="26"/>
        <v>52.86</v>
      </c>
      <c r="Q418" s="5"/>
      <c r="R418" s="5"/>
      <c r="S418" s="5" t="s">
        <v>311</v>
      </c>
      <c r="T418" s="5">
        <v>6</v>
      </c>
      <c r="U418" s="5"/>
      <c r="V418" s="5">
        <v>0</v>
      </c>
    </row>
    <row r="419" spans="1:22" ht="10.7" customHeight="1" x14ac:dyDescent="0.25">
      <c r="A419" s="4" t="s">
        <v>507</v>
      </c>
      <c r="B419" s="4" t="s">
        <v>431</v>
      </c>
      <c r="C419" s="5">
        <v>54</v>
      </c>
      <c r="D419" s="5">
        <v>47</v>
      </c>
      <c r="E419" s="5">
        <v>212</v>
      </c>
      <c r="F419" s="5">
        <v>20</v>
      </c>
      <c r="G419" s="5">
        <v>0</v>
      </c>
      <c r="H419" s="5">
        <v>0</v>
      </c>
      <c r="I419" s="5">
        <v>22</v>
      </c>
      <c r="J419" s="5">
        <f t="shared" si="27"/>
        <v>7.85</v>
      </c>
      <c r="K419" s="5"/>
      <c r="L419" s="5">
        <v>32</v>
      </c>
      <c r="M419" s="5">
        <v>1376</v>
      </c>
      <c r="N419" s="5">
        <v>0</v>
      </c>
      <c r="O419" s="5">
        <v>0</v>
      </c>
      <c r="P419" s="5">
        <f t="shared" si="26"/>
        <v>43</v>
      </c>
      <c r="Q419" s="5"/>
      <c r="R419" s="5"/>
      <c r="S419" s="5" t="s">
        <v>432</v>
      </c>
      <c r="T419" s="5">
        <v>19</v>
      </c>
      <c r="U419" s="5"/>
      <c r="V419" s="5">
        <v>0</v>
      </c>
    </row>
    <row r="420" spans="1:22" ht="10.7" customHeight="1" x14ac:dyDescent="0.25">
      <c r="A420" s="4" t="s">
        <v>952</v>
      </c>
      <c r="B420" s="4" t="s">
        <v>129</v>
      </c>
      <c r="C420" s="5">
        <v>7</v>
      </c>
      <c r="D420" s="5">
        <v>6</v>
      </c>
      <c r="E420" s="5">
        <v>48</v>
      </c>
      <c r="F420" s="5">
        <v>2</v>
      </c>
      <c r="G420" s="5">
        <v>0</v>
      </c>
      <c r="H420" s="5">
        <v>0</v>
      </c>
      <c r="I420" s="5">
        <v>19.100000000000001</v>
      </c>
      <c r="J420" s="5">
        <f t="shared" si="27"/>
        <v>12</v>
      </c>
      <c r="K420" s="5"/>
      <c r="L420" s="5">
        <v>16</v>
      </c>
      <c r="M420" s="5">
        <v>215</v>
      </c>
      <c r="N420" s="5">
        <v>0</v>
      </c>
      <c r="O420" s="5">
        <v>0</v>
      </c>
      <c r="P420" s="5">
        <f t="shared" si="26"/>
        <v>13.44</v>
      </c>
      <c r="Q420" s="5"/>
      <c r="R420" s="5"/>
      <c r="S420" s="5" t="s">
        <v>433</v>
      </c>
      <c r="T420" s="5">
        <v>3</v>
      </c>
      <c r="U420" s="5"/>
      <c r="V420" s="5">
        <v>0</v>
      </c>
    </row>
    <row r="421" spans="1:22" ht="10.7" customHeight="1" x14ac:dyDescent="0.25">
      <c r="A421" s="4" t="s">
        <v>953</v>
      </c>
      <c r="B421" s="4" t="s">
        <v>434</v>
      </c>
      <c r="C421" s="5">
        <v>11</v>
      </c>
      <c r="D421" s="5">
        <v>9</v>
      </c>
      <c r="E421" s="5">
        <v>158</v>
      </c>
      <c r="F421" s="5">
        <v>1</v>
      </c>
      <c r="G421" s="5">
        <v>0</v>
      </c>
      <c r="H421" s="5">
        <v>0</v>
      </c>
      <c r="I421" s="5">
        <v>47</v>
      </c>
      <c r="J421" s="5">
        <f t="shared" si="27"/>
        <v>19.75</v>
      </c>
      <c r="K421" s="5"/>
      <c r="L421" s="5">
        <v>8</v>
      </c>
      <c r="M421" s="5">
        <v>85</v>
      </c>
      <c r="N421" s="5">
        <v>0</v>
      </c>
      <c r="O421" s="5">
        <v>0</v>
      </c>
      <c r="P421" s="5">
        <f t="shared" si="26"/>
        <v>10.63</v>
      </c>
      <c r="Q421" s="5"/>
      <c r="R421" s="5"/>
      <c r="S421" s="5" t="s">
        <v>435</v>
      </c>
      <c r="T421" s="5">
        <v>2</v>
      </c>
      <c r="U421" s="5"/>
      <c r="V421" s="5">
        <v>0</v>
      </c>
    </row>
    <row r="422" spans="1:22" ht="10.7" customHeight="1" x14ac:dyDescent="0.25">
      <c r="A422" s="4" t="s">
        <v>954</v>
      </c>
      <c r="B422" s="4" t="s">
        <v>436</v>
      </c>
      <c r="C422" s="5">
        <v>21</v>
      </c>
      <c r="D422" s="5">
        <v>21</v>
      </c>
      <c r="E422" s="5">
        <v>288</v>
      </c>
      <c r="F422" s="5">
        <v>3</v>
      </c>
      <c r="G422" s="5">
        <v>1</v>
      </c>
      <c r="H422" s="5">
        <v>1</v>
      </c>
      <c r="I422" s="5">
        <v>105</v>
      </c>
      <c r="J422" s="5">
        <f t="shared" si="27"/>
        <v>16</v>
      </c>
      <c r="K422" s="5"/>
      <c r="L422" s="5">
        <v>18</v>
      </c>
      <c r="M422" s="5">
        <v>212</v>
      </c>
      <c r="N422" s="5">
        <v>0</v>
      </c>
      <c r="O422" s="5">
        <v>0</v>
      </c>
      <c r="P422" s="5">
        <f t="shared" si="26"/>
        <v>11.78</v>
      </c>
      <c r="Q422" s="5"/>
      <c r="R422" s="5"/>
      <c r="S422" s="5" t="s">
        <v>324</v>
      </c>
      <c r="T422" s="5">
        <v>6</v>
      </c>
      <c r="U422" s="5"/>
      <c r="V422" s="5">
        <v>0</v>
      </c>
    </row>
    <row r="423" spans="1:22" ht="10.7" customHeight="1" x14ac:dyDescent="0.25">
      <c r="A423" s="4" t="s">
        <v>955</v>
      </c>
      <c r="B423" s="4" t="s">
        <v>437</v>
      </c>
      <c r="C423" s="5">
        <v>17</v>
      </c>
      <c r="D423" s="5">
        <v>20</v>
      </c>
      <c r="E423" s="5">
        <v>347</v>
      </c>
      <c r="F423" s="5">
        <v>3</v>
      </c>
      <c r="G423" s="5">
        <v>2</v>
      </c>
      <c r="H423" s="5">
        <v>0</v>
      </c>
      <c r="I423" s="5">
        <v>69</v>
      </c>
      <c r="J423" s="5">
        <f t="shared" si="27"/>
        <v>20.41</v>
      </c>
      <c r="K423" s="5"/>
      <c r="L423" s="5">
        <v>1</v>
      </c>
      <c r="M423" s="5">
        <v>30</v>
      </c>
      <c r="N423" s="5">
        <v>0</v>
      </c>
      <c r="O423" s="5">
        <v>0</v>
      </c>
      <c r="P423" s="5">
        <f t="shared" si="26"/>
        <v>30</v>
      </c>
      <c r="Q423" s="5"/>
      <c r="R423" s="5"/>
      <c r="S423" s="5" t="s">
        <v>72</v>
      </c>
      <c r="T423" s="5">
        <v>17</v>
      </c>
      <c r="U423" s="5"/>
      <c r="V423" s="5">
        <v>0</v>
      </c>
    </row>
    <row r="424" spans="1:22" ht="10.7" customHeight="1" x14ac:dyDescent="0.25">
      <c r="A424" s="4" t="s">
        <v>956</v>
      </c>
      <c r="B424" s="4" t="s">
        <v>302</v>
      </c>
      <c r="C424" s="5">
        <v>4</v>
      </c>
      <c r="D424" s="5">
        <v>3</v>
      </c>
      <c r="E424" s="5">
        <v>74</v>
      </c>
      <c r="F424" s="5">
        <v>0</v>
      </c>
      <c r="G424" s="5">
        <v>1</v>
      </c>
      <c r="H424" s="5">
        <v>0</v>
      </c>
      <c r="I424" s="5">
        <v>63</v>
      </c>
      <c r="J424" s="5">
        <f t="shared" si="27"/>
        <v>24.67</v>
      </c>
      <c r="K424" s="5"/>
      <c r="L424" s="5">
        <v>0</v>
      </c>
      <c r="M424" s="5">
        <v>2</v>
      </c>
      <c r="N424" s="5">
        <v>0</v>
      </c>
      <c r="O424" s="5">
        <v>0</v>
      </c>
      <c r="P424" s="5"/>
      <c r="Q424" s="5"/>
      <c r="R424" s="5"/>
      <c r="S424" s="5"/>
      <c r="T424" s="5">
        <v>0</v>
      </c>
      <c r="U424" s="5"/>
      <c r="V424" s="5">
        <v>0</v>
      </c>
    </row>
    <row r="425" spans="1:22" ht="10.7" customHeight="1" x14ac:dyDescent="0.25">
      <c r="A425" s="4" t="s">
        <v>957</v>
      </c>
      <c r="B425" s="4" t="s">
        <v>438</v>
      </c>
      <c r="C425" s="5">
        <v>3</v>
      </c>
      <c r="D425" s="5">
        <v>2</v>
      </c>
      <c r="E425" s="5">
        <v>13</v>
      </c>
      <c r="F425" s="5">
        <v>2</v>
      </c>
      <c r="G425" s="5">
        <v>0</v>
      </c>
      <c r="H425" s="5">
        <v>0</v>
      </c>
      <c r="I425" s="5">
        <v>12.1</v>
      </c>
      <c r="J425" s="5">
        <f t="shared" ref="J425:J426" si="28">+E425</f>
        <v>13</v>
      </c>
      <c r="K425" s="5"/>
      <c r="L425" s="5">
        <v>8</v>
      </c>
      <c r="M425" s="5">
        <v>84</v>
      </c>
      <c r="N425" s="5">
        <v>1</v>
      </c>
      <c r="O425" s="5">
        <v>0</v>
      </c>
      <c r="P425" s="5">
        <f t="shared" si="26"/>
        <v>10.5</v>
      </c>
      <c r="Q425" s="5"/>
      <c r="R425" s="5"/>
      <c r="S425" s="5" t="s">
        <v>439</v>
      </c>
      <c r="T425" s="5">
        <v>0</v>
      </c>
      <c r="U425" s="5"/>
      <c r="V425" s="5">
        <v>0</v>
      </c>
    </row>
    <row r="426" spans="1:22" ht="10.7" customHeight="1" x14ac:dyDescent="0.25">
      <c r="A426" s="4" t="s">
        <v>958</v>
      </c>
      <c r="B426" s="4" t="s">
        <v>353</v>
      </c>
      <c r="C426" s="5">
        <v>1</v>
      </c>
      <c r="D426" s="5">
        <v>0</v>
      </c>
      <c r="E426" s="5">
        <v>0</v>
      </c>
      <c r="F426" s="5">
        <v>0</v>
      </c>
      <c r="G426" s="5">
        <v>0</v>
      </c>
      <c r="H426" s="5">
        <v>0</v>
      </c>
      <c r="I426" s="5"/>
      <c r="J426" s="5">
        <f t="shared" si="28"/>
        <v>0</v>
      </c>
      <c r="K426" s="5"/>
      <c r="L426" s="5">
        <v>0</v>
      </c>
      <c r="M426" s="5">
        <v>0</v>
      </c>
      <c r="N426" s="5"/>
      <c r="O426" s="5"/>
      <c r="P426" s="5"/>
      <c r="Q426" s="5"/>
      <c r="R426" s="5"/>
      <c r="S426" s="5"/>
      <c r="T426" s="5">
        <v>0</v>
      </c>
      <c r="U426" s="5"/>
      <c r="V426" s="5">
        <v>0</v>
      </c>
    </row>
    <row r="427" spans="1:22" ht="13.7" customHeight="1" x14ac:dyDescent="0.25">
      <c r="A427" s="4" t="s">
        <v>959</v>
      </c>
      <c r="B427" s="6" t="s">
        <v>465</v>
      </c>
      <c r="C427" s="5">
        <v>185</v>
      </c>
      <c r="D427" s="5">
        <v>202</v>
      </c>
      <c r="E427" s="5">
        <v>4453</v>
      </c>
      <c r="F427" s="5">
        <v>28</v>
      </c>
      <c r="G427" s="5">
        <v>19</v>
      </c>
      <c r="H427" s="5">
        <v>7</v>
      </c>
      <c r="I427" s="5">
        <v>112.1</v>
      </c>
      <c r="J427" s="5">
        <f>ROUND(E427/(D427-F427),2)</f>
        <v>25.59</v>
      </c>
      <c r="K427" s="5"/>
      <c r="L427" s="5">
        <v>113</v>
      </c>
      <c r="M427" s="5">
        <v>1556</v>
      </c>
      <c r="N427" s="5">
        <v>0</v>
      </c>
      <c r="O427" s="5">
        <v>0</v>
      </c>
      <c r="P427" s="5">
        <f t="shared" si="26"/>
        <v>13.77</v>
      </c>
      <c r="Q427" s="5"/>
      <c r="R427" s="5"/>
      <c r="S427" s="5" t="s">
        <v>440</v>
      </c>
      <c r="T427" s="5">
        <v>43</v>
      </c>
      <c r="U427" s="5"/>
      <c r="V427" s="5">
        <v>1</v>
      </c>
    </row>
    <row r="428" spans="1:22" ht="10.7" customHeight="1" x14ac:dyDescent="0.25">
      <c r="A428" s="4" t="s">
        <v>960</v>
      </c>
      <c r="B428" s="4" t="s">
        <v>441</v>
      </c>
      <c r="C428" s="5">
        <v>39</v>
      </c>
      <c r="D428" s="5">
        <v>36</v>
      </c>
      <c r="E428" s="5">
        <v>235</v>
      </c>
      <c r="F428" s="5">
        <v>9</v>
      </c>
      <c r="G428" s="5">
        <v>0</v>
      </c>
      <c r="H428" s="5">
        <v>0</v>
      </c>
      <c r="I428" s="5">
        <v>20</v>
      </c>
      <c r="J428" s="5">
        <f>ROUND(E428/(D428-F428),2)</f>
        <v>8.6999999999999993</v>
      </c>
      <c r="K428" s="5"/>
      <c r="L428" s="5">
        <v>46</v>
      </c>
      <c r="M428" s="5">
        <v>1108</v>
      </c>
      <c r="N428" s="5">
        <v>0</v>
      </c>
      <c r="O428" s="5">
        <v>0</v>
      </c>
      <c r="P428" s="5">
        <f t="shared" si="26"/>
        <v>24.09</v>
      </c>
      <c r="Q428" s="5"/>
      <c r="R428" s="5"/>
      <c r="S428" s="5" t="s">
        <v>442</v>
      </c>
      <c r="T428" s="5">
        <v>8</v>
      </c>
      <c r="U428" s="5"/>
      <c r="V428" s="5">
        <v>0</v>
      </c>
    </row>
    <row r="429" spans="1:22" ht="10.7" customHeight="1" x14ac:dyDescent="0.25">
      <c r="A429" s="4" t="s">
        <v>499</v>
      </c>
      <c r="B429" s="4" t="s">
        <v>399</v>
      </c>
      <c r="C429" s="5">
        <v>5</v>
      </c>
      <c r="D429" s="5">
        <v>2</v>
      </c>
      <c r="E429" s="5">
        <v>0</v>
      </c>
      <c r="F429" s="5">
        <v>1</v>
      </c>
      <c r="G429" s="5">
        <v>0</v>
      </c>
      <c r="H429" s="5">
        <v>0</v>
      </c>
      <c r="I429" s="5">
        <v>0.1</v>
      </c>
      <c r="J429" s="5">
        <f>ROUND(E429/(D429-F429),2)</f>
        <v>0</v>
      </c>
      <c r="K429" s="5"/>
      <c r="L429" s="5">
        <v>5</v>
      </c>
      <c r="M429" s="5">
        <v>72</v>
      </c>
      <c r="N429" s="5">
        <v>0</v>
      </c>
      <c r="O429" s="5">
        <v>0</v>
      </c>
      <c r="P429" s="5">
        <f t="shared" si="26"/>
        <v>14.4</v>
      </c>
      <c r="Q429" s="5"/>
      <c r="R429" s="5"/>
      <c r="S429" s="5" t="s">
        <v>443</v>
      </c>
      <c r="T429" s="5">
        <v>0</v>
      </c>
      <c r="U429" s="5"/>
      <c r="V429" s="5">
        <v>0</v>
      </c>
    </row>
    <row r="430" spans="1:22" x14ac:dyDescent="0.25">
      <c r="A430" s="19" t="s">
        <v>514</v>
      </c>
      <c r="B430">
        <v>1</v>
      </c>
      <c r="C430">
        <v>10</v>
      </c>
      <c r="D430">
        <v>8</v>
      </c>
      <c r="E430">
        <v>22</v>
      </c>
      <c r="F430">
        <v>0</v>
      </c>
      <c r="G430">
        <v>0</v>
      </c>
      <c r="H430">
        <v>0</v>
      </c>
      <c r="I430">
        <v>6</v>
      </c>
      <c r="J430" s="25">
        <v>2.75</v>
      </c>
      <c r="K430">
        <v>37.5</v>
      </c>
      <c r="L430">
        <v>7</v>
      </c>
      <c r="M430">
        <v>218</v>
      </c>
      <c r="N430">
        <v>0</v>
      </c>
      <c r="O430">
        <v>0</v>
      </c>
      <c r="P430" s="25">
        <v>31.142857142857142</v>
      </c>
      <c r="Q430" s="25">
        <v>32.142857142857146</v>
      </c>
      <c r="R430" s="25">
        <v>5.8133333333333335</v>
      </c>
      <c r="S430">
        <v>1</v>
      </c>
      <c r="T430">
        <v>1</v>
      </c>
    </row>
    <row r="431" spans="1:22" x14ac:dyDescent="0.25">
      <c r="A431" s="19" t="s">
        <v>474</v>
      </c>
      <c r="B431">
        <v>4</v>
      </c>
      <c r="C431">
        <v>51</v>
      </c>
      <c r="D431">
        <v>49</v>
      </c>
      <c r="E431">
        <v>1297</v>
      </c>
      <c r="F431">
        <v>5</v>
      </c>
      <c r="G431">
        <v>7</v>
      </c>
      <c r="H431">
        <v>2</v>
      </c>
      <c r="I431">
        <v>121</v>
      </c>
      <c r="J431" s="25">
        <v>29.477272727272727</v>
      </c>
      <c r="K431">
        <v>689.59999999999991</v>
      </c>
      <c r="L431">
        <v>99</v>
      </c>
      <c r="M431">
        <v>2037</v>
      </c>
      <c r="N431">
        <v>6</v>
      </c>
      <c r="O431">
        <v>0</v>
      </c>
      <c r="P431" s="25">
        <v>20.575757575757574</v>
      </c>
      <c r="Q431" s="25">
        <v>41.79393939393939</v>
      </c>
      <c r="R431" s="25">
        <v>2.9538863109048727</v>
      </c>
      <c r="S431">
        <v>4</v>
      </c>
      <c r="T431">
        <v>18</v>
      </c>
      <c r="U431">
        <v>3</v>
      </c>
      <c r="V431">
        <v>0</v>
      </c>
    </row>
    <row r="432" spans="1:22" x14ac:dyDescent="0.25">
      <c r="A432" s="19" t="s">
        <v>548</v>
      </c>
      <c r="B432">
        <v>2</v>
      </c>
      <c r="C432">
        <v>11</v>
      </c>
      <c r="D432">
        <v>9</v>
      </c>
      <c r="E432">
        <v>83</v>
      </c>
      <c r="F432">
        <v>0</v>
      </c>
      <c r="G432">
        <v>0</v>
      </c>
      <c r="H432">
        <v>0</v>
      </c>
      <c r="I432">
        <v>28</v>
      </c>
      <c r="J432" s="25">
        <v>9.2222222222222214</v>
      </c>
      <c r="K432">
        <v>174.3</v>
      </c>
      <c r="L432">
        <v>33</v>
      </c>
      <c r="M432">
        <v>391</v>
      </c>
      <c r="N432">
        <v>2</v>
      </c>
      <c r="O432">
        <v>0</v>
      </c>
      <c r="P432" s="25">
        <v>11.848484848484848</v>
      </c>
      <c r="Q432" s="25">
        <v>31.690909090909095</v>
      </c>
      <c r="R432" s="25">
        <v>2.2432587492828455</v>
      </c>
      <c r="S432">
        <v>2</v>
      </c>
      <c r="T432">
        <v>4</v>
      </c>
      <c r="U432">
        <v>0</v>
      </c>
      <c r="V432">
        <v>0</v>
      </c>
    </row>
    <row r="433" spans="1:22" x14ac:dyDescent="0.25">
      <c r="A433" s="19" t="s">
        <v>476</v>
      </c>
      <c r="B433">
        <v>2</v>
      </c>
      <c r="C433">
        <v>18</v>
      </c>
      <c r="D433">
        <v>17</v>
      </c>
      <c r="E433">
        <v>412</v>
      </c>
      <c r="F433">
        <v>2</v>
      </c>
      <c r="G433">
        <v>2</v>
      </c>
      <c r="H433">
        <v>1</v>
      </c>
      <c r="I433">
        <v>117</v>
      </c>
      <c r="J433" s="25">
        <v>27.466666666666665</v>
      </c>
      <c r="K433">
        <v>239.29999999999998</v>
      </c>
      <c r="L433">
        <v>32</v>
      </c>
      <c r="M433">
        <v>707</v>
      </c>
      <c r="N433">
        <v>1</v>
      </c>
      <c r="O433">
        <v>0</v>
      </c>
      <c r="P433" s="25">
        <v>22.09375</v>
      </c>
      <c r="Q433" s="25">
        <v>44.868749999999999</v>
      </c>
      <c r="R433" s="25">
        <v>2.9544504805683247</v>
      </c>
      <c r="S433">
        <v>2</v>
      </c>
      <c r="T433">
        <v>8</v>
      </c>
    </row>
    <row r="434" spans="1:22" x14ac:dyDescent="0.25">
      <c r="A434" s="19" t="s">
        <v>549</v>
      </c>
      <c r="B434">
        <v>1</v>
      </c>
      <c r="C434">
        <v>1</v>
      </c>
      <c r="D434">
        <v>1</v>
      </c>
      <c r="E434">
        <v>6</v>
      </c>
      <c r="F434">
        <v>0</v>
      </c>
      <c r="G434">
        <v>0</v>
      </c>
      <c r="H434">
        <v>0</v>
      </c>
      <c r="I434">
        <v>6</v>
      </c>
      <c r="J434" s="25">
        <v>6</v>
      </c>
      <c r="K434">
        <v>7</v>
      </c>
      <c r="L434">
        <v>2</v>
      </c>
      <c r="M434">
        <v>46</v>
      </c>
      <c r="N434">
        <v>0</v>
      </c>
      <c r="O434">
        <v>0</v>
      </c>
      <c r="P434" s="25">
        <v>23</v>
      </c>
      <c r="Q434" s="25">
        <v>21</v>
      </c>
      <c r="R434" s="25">
        <v>6.5714285714285712</v>
      </c>
      <c r="S434">
        <v>1</v>
      </c>
    </row>
    <row r="435" spans="1:22" x14ac:dyDescent="0.25">
      <c r="A435" s="19" t="s">
        <v>502</v>
      </c>
      <c r="B435">
        <v>4</v>
      </c>
      <c r="C435">
        <v>39</v>
      </c>
      <c r="D435">
        <v>26</v>
      </c>
      <c r="E435">
        <v>165</v>
      </c>
      <c r="F435">
        <v>12</v>
      </c>
      <c r="G435">
        <v>0</v>
      </c>
      <c r="H435">
        <v>0</v>
      </c>
      <c r="I435">
        <v>30</v>
      </c>
      <c r="J435" s="25">
        <v>11.785714285714286</v>
      </c>
      <c r="K435">
        <v>336.3</v>
      </c>
      <c r="L435">
        <v>58</v>
      </c>
      <c r="M435">
        <v>1377</v>
      </c>
      <c r="N435">
        <v>1</v>
      </c>
      <c r="O435">
        <v>0</v>
      </c>
      <c r="P435" s="25">
        <v>23.741379310344829</v>
      </c>
      <c r="Q435" s="25">
        <v>34.789655172413795</v>
      </c>
      <c r="R435" s="25">
        <v>4.0945584299732376</v>
      </c>
      <c r="S435">
        <v>4</v>
      </c>
      <c r="T435">
        <v>8</v>
      </c>
      <c r="U435">
        <v>0</v>
      </c>
      <c r="V435">
        <v>0</v>
      </c>
    </row>
    <row r="436" spans="1:22" x14ac:dyDescent="0.25">
      <c r="A436" s="19" t="s">
        <v>477</v>
      </c>
      <c r="B436">
        <v>2</v>
      </c>
      <c r="C436">
        <v>26</v>
      </c>
      <c r="D436">
        <v>25</v>
      </c>
      <c r="E436">
        <v>914</v>
      </c>
      <c r="F436">
        <v>2</v>
      </c>
      <c r="G436">
        <v>4</v>
      </c>
      <c r="H436">
        <v>2</v>
      </c>
      <c r="I436">
        <v>109.1</v>
      </c>
      <c r="J436" s="25">
        <v>39.739130434782609</v>
      </c>
      <c r="K436">
        <v>87.6</v>
      </c>
      <c r="L436">
        <v>10</v>
      </c>
      <c r="M436">
        <v>238</v>
      </c>
      <c r="N436">
        <v>0</v>
      </c>
      <c r="O436">
        <v>0</v>
      </c>
      <c r="P436" s="25">
        <v>23.8</v>
      </c>
      <c r="Q436" s="25">
        <v>52.559999999999988</v>
      </c>
      <c r="R436" s="25">
        <v>2.7168949771689501</v>
      </c>
      <c r="S436">
        <v>2</v>
      </c>
      <c r="T436">
        <v>8</v>
      </c>
    </row>
    <row r="437" spans="1:22" x14ac:dyDescent="0.25">
      <c r="A437" s="19" t="s">
        <v>478</v>
      </c>
      <c r="B437">
        <v>3</v>
      </c>
      <c r="C437">
        <v>27</v>
      </c>
      <c r="D437">
        <v>23</v>
      </c>
      <c r="E437">
        <v>222</v>
      </c>
      <c r="F437">
        <v>1</v>
      </c>
      <c r="G437">
        <v>1</v>
      </c>
      <c r="H437">
        <v>0</v>
      </c>
      <c r="I437">
        <v>59</v>
      </c>
      <c r="J437" s="25">
        <v>10.090909090909092</v>
      </c>
      <c r="K437">
        <v>0</v>
      </c>
      <c r="L437">
        <v>0</v>
      </c>
      <c r="M437">
        <v>0</v>
      </c>
      <c r="N437">
        <v>0</v>
      </c>
      <c r="O437">
        <v>0</v>
      </c>
      <c r="P437" s="25" t="e">
        <v>#DIV/0!</v>
      </c>
      <c r="Q437" s="25" t="e">
        <v>#DIV/0!</v>
      </c>
      <c r="R437" s="25" t="e">
        <v>#DIV/0!</v>
      </c>
      <c r="S437">
        <v>1</v>
      </c>
      <c r="T437">
        <v>32</v>
      </c>
      <c r="V437">
        <v>5</v>
      </c>
    </row>
    <row r="438" spans="1:22" x14ac:dyDescent="0.25">
      <c r="A438" s="19" t="s">
        <v>509</v>
      </c>
      <c r="B438">
        <v>4</v>
      </c>
      <c r="C438">
        <v>48</v>
      </c>
      <c r="D438">
        <v>48</v>
      </c>
      <c r="E438">
        <v>1188</v>
      </c>
      <c r="F438">
        <v>7</v>
      </c>
      <c r="G438">
        <v>5</v>
      </c>
      <c r="H438">
        <v>1</v>
      </c>
      <c r="I438">
        <v>103.1</v>
      </c>
      <c r="J438" s="25">
        <v>28.975609756097562</v>
      </c>
      <c r="K438">
        <v>296.2</v>
      </c>
      <c r="L438">
        <v>36</v>
      </c>
      <c r="M438">
        <v>1093</v>
      </c>
      <c r="N438">
        <v>0</v>
      </c>
      <c r="O438">
        <v>0</v>
      </c>
      <c r="P438" s="25">
        <v>30.361111111111111</v>
      </c>
      <c r="Q438" s="25">
        <v>49.36666666666666</v>
      </c>
      <c r="R438" s="25">
        <v>3.6900742741390955</v>
      </c>
      <c r="S438">
        <v>4</v>
      </c>
      <c r="T438">
        <v>31</v>
      </c>
      <c r="U438">
        <v>0</v>
      </c>
      <c r="V438">
        <v>0</v>
      </c>
    </row>
    <row r="439" spans="1:22" x14ac:dyDescent="0.25">
      <c r="A439" s="19" t="s">
        <v>479</v>
      </c>
      <c r="B439">
        <v>3</v>
      </c>
      <c r="C439">
        <v>29</v>
      </c>
      <c r="D439">
        <v>27</v>
      </c>
      <c r="E439">
        <v>325</v>
      </c>
      <c r="F439">
        <v>7</v>
      </c>
      <c r="G439">
        <v>2</v>
      </c>
      <c r="H439">
        <v>0</v>
      </c>
      <c r="I439">
        <v>69</v>
      </c>
      <c r="J439" s="25">
        <v>16.25</v>
      </c>
      <c r="K439">
        <v>222.60000000000002</v>
      </c>
      <c r="L439">
        <v>25</v>
      </c>
      <c r="M439">
        <v>746</v>
      </c>
      <c r="N439">
        <v>0</v>
      </c>
      <c r="O439">
        <v>0</v>
      </c>
      <c r="P439" s="25">
        <v>29.84</v>
      </c>
      <c r="Q439" s="25">
        <v>53.424000000000007</v>
      </c>
      <c r="R439" s="25">
        <v>3.351302785265049</v>
      </c>
      <c r="S439">
        <v>3</v>
      </c>
      <c r="T439">
        <v>14</v>
      </c>
    </row>
    <row r="440" spans="1:22" x14ac:dyDescent="0.25">
      <c r="A440" s="19" t="s">
        <v>550</v>
      </c>
      <c r="B440">
        <v>5</v>
      </c>
      <c r="C440">
        <v>62</v>
      </c>
      <c r="D440">
        <v>62</v>
      </c>
      <c r="E440">
        <v>1690</v>
      </c>
      <c r="F440">
        <v>6</v>
      </c>
      <c r="G440">
        <v>7</v>
      </c>
      <c r="H440">
        <v>2</v>
      </c>
      <c r="I440">
        <v>109</v>
      </c>
      <c r="J440" s="25">
        <v>30.178571428571427</v>
      </c>
      <c r="K440">
        <v>0</v>
      </c>
      <c r="L440">
        <v>0</v>
      </c>
      <c r="M440">
        <v>0</v>
      </c>
      <c r="N440">
        <v>0</v>
      </c>
      <c r="O440">
        <v>0</v>
      </c>
      <c r="P440" s="25" t="e">
        <v>#DIV/0!</v>
      </c>
      <c r="Q440" s="25" t="e">
        <v>#DIV/0!</v>
      </c>
      <c r="R440" s="25" t="e">
        <v>#DIV/0!</v>
      </c>
      <c r="S440">
        <v>4</v>
      </c>
      <c r="T440">
        <v>60</v>
      </c>
      <c r="U440">
        <v>1</v>
      </c>
      <c r="V440">
        <v>17</v>
      </c>
    </row>
    <row r="441" spans="1:22" x14ac:dyDescent="0.25">
      <c r="A441" s="19" t="s">
        <v>513</v>
      </c>
      <c r="B441">
        <v>2</v>
      </c>
      <c r="C441">
        <v>9</v>
      </c>
      <c r="D441">
        <v>8</v>
      </c>
      <c r="E441">
        <v>91</v>
      </c>
      <c r="F441">
        <v>2</v>
      </c>
      <c r="G441">
        <v>0</v>
      </c>
      <c r="H441">
        <v>0</v>
      </c>
      <c r="I441">
        <v>27</v>
      </c>
      <c r="J441" s="25">
        <v>15.166666666666666</v>
      </c>
      <c r="K441">
        <v>78.5</v>
      </c>
      <c r="L441">
        <v>15</v>
      </c>
      <c r="M441">
        <v>281</v>
      </c>
      <c r="N441">
        <v>0</v>
      </c>
      <c r="O441">
        <v>0</v>
      </c>
      <c r="P441" s="25">
        <v>18.733333333333334</v>
      </c>
      <c r="Q441" s="25">
        <v>31.4</v>
      </c>
      <c r="R441" s="25">
        <v>3.5796178343949046</v>
      </c>
      <c r="S441">
        <v>2</v>
      </c>
      <c r="T441">
        <v>5</v>
      </c>
    </row>
    <row r="442" spans="1:22" x14ac:dyDescent="0.25">
      <c r="A442" s="19" t="s">
        <v>481</v>
      </c>
      <c r="B442">
        <v>1</v>
      </c>
      <c r="C442">
        <v>8</v>
      </c>
      <c r="D442">
        <v>8</v>
      </c>
      <c r="E442">
        <v>184</v>
      </c>
      <c r="F442">
        <v>1</v>
      </c>
      <c r="G442">
        <v>0</v>
      </c>
      <c r="H442">
        <v>0</v>
      </c>
      <c r="I442">
        <v>0</v>
      </c>
      <c r="J442" s="25">
        <v>26.285714285714285</v>
      </c>
      <c r="P442" s="25" t="e">
        <v>#DIV/0!</v>
      </c>
      <c r="Q442" s="25" t="e">
        <v>#DIV/0!</v>
      </c>
      <c r="R442" s="25" t="e">
        <v>#DIV/0!</v>
      </c>
      <c r="T442">
        <v>2</v>
      </c>
    </row>
    <row r="443" spans="1:22" x14ac:dyDescent="0.25">
      <c r="A443" s="19" t="s">
        <v>503</v>
      </c>
      <c r="B443">
        <v>4</v>
      </c>
      <c r="C443">
        <v>19</v>
      </c>
      <c r="D443">
        <v>17</v>
      </c>
      <c r="E443">
        <v>244</v>
      </c>
      <c r="F443">
        <v>2</v>
      </c>
      <c r="G443">
        <v>0</v>
      </c>
      <c r="H443">
        <v>0</v>
      </c>
      <c r="I443">
        <v>49</v>
      </c>
      <c r="J443" s="25">
        <v>16.266666666666666</v>
      </c>
      <c r="K443">
        <v>3</v>
      </c>
      <c r="L443">
        <v>0</v>
      </c>
      <c r="M443">
        <v>9</v>
      </c>
      <c r="N443">
        <v>0</v>
      </c>
      <c r="O443">
        <v>0</v>
      </c>
      <c r="P443" s="25" t="e">
        <v>#DIV/0!</v>
      </c>
      <c r="Q443" s="25" t="e">
        <v>#DIV/0!</v>
      </c>
      <c r="R443" s="25">
        <v>3</v>
      </c>
      <c r="S443">
        <v>3</v>
      </c>
      <c r="T443">
        <v>6</v>
      </c>
      <c r="U443">
        <v>0</v>
      </c>
      <c r="V443">
        <v>0</v>
      </c>
    </row>
    <row r="444" spans="1:22" x14ac:dyDescent="0.25">
      <c r="A444" s="19" t="s">
        <v>483</v>
      </c>
      <c r="B444">
        <v>2</v>
      </c>
      <c r="C444">
        <v>9</v>
      </c>
      <c r="D444">
        <v>7</v>
      </c>
      <c r="E444">
        <v>181</v>
      </c>
      <c r="F444">
        <v>2</v>
      </c>
      <c r="G444">
        <v>0</v>
      </c>
      <c r="H444">
        <v>0</v>
      </c>
      <c r="I444">
        <v>48</v>
      </c>
      <c r="J444" s="25">
        <v>36.200000000000003</v>
      </c>
      <c r="K444">
        <v>149.4</v>
      </c>
      <c r="L444">
        <v>15</v>
      </c>
      <c r="M444">
        <v>363</v>
      </c>
      <c r="N444">
        <v>0</v>
      </c>
      <c r="O444">
        <v>0</v>
      </c>
      <c r="P444" s="25">
        <v>24.2</v>
      </c>
      <c r="Q444" s="25">
        <v>59.760000000000005</v>
      </c>
      <c r="R444" s="25">
        <v>2.429718875502008</v>
      </c>
      <c r="S444">
        <v>2</v>
      </c>
      <c r="T444">
        <v>2</v>
      </c>
    </row>
    <row r="445" spans="1:22" x14ac:dyDescent="0.25">
      <c r="A445" s="19" t="s">
        <v>484</v>
      </c>
      <c r="B445">
        <v>5</v>
      </c>
      <c r="C445">
        <v>35</v>
      </c>
      <c r="D445">
        <v>18</v>
      </c>
      <c r="E445">
        <v>32</v>
      </c>
      <c r="F445">
        <v>10</v>
      </c>
      <c r="G445">
        <v>0</v>
      </c>
      <c r="H445">
        <v>0</v>
      </c>
      <c r="I445">
        <v>13.1</v>
      </c>
      <c r="J445" s="25">
        <v>4</v>
      </c>
      <c r="K445">
        <v>220.2</v>
      </c>
      <c r="L445">
        <v>20</v>
      </c>
      <c r="M445">
        <v>935</v>
      </c>
      <c r="N445">
        <v>0</v>
      </c>
      <c r="O445">
        <v>0</v>
      </c>
      <c r="P445" s="25">
        <v>46.75</v>
      </c>
      <c r="Q445" s="25">
        <v>66.059999999999988</v>
      </c>
      <c r="R445" s="25">
        <v>4.2461398728428703</v>
      </c>
      <c r="S445">
        <v>5</v>
      </c>
      <c r="T445">
        <v>7</v>
      </c>
    </row>
    <row r="446" spans="1:22" x14ac:dyDescent="0.25">
      <c r="A446" s="19" t="s">
        <v>486</v>
      </c>
      <c r="B446">
        <v>2</v>
      </c>
      <c r="C446">
        <v>23</v>
      </c>
      <c r="D446">
        <v>21</v>
      </c>
      <c r="E446">
        <v>235</v>
      </c>
      <c r="F446">
        <v>3</v>
      </c>
      <c r="G446">
        <v>0</v>
      </c>
      <c r="H446">
        <v>0</v>
      </c>
      <c r="I446">
        <v>34</v>
      </c>
      <c r="J446" s="25">
        <v>13.055555555555555</v>
      </c>
      <c r="K446">
        <v>190.4</v>
      </c>
      <c r="L446">
        <v>29</v>
      </c>
      <c r="M446">
        <v>779</v>
      </c>
      <c r="N446">
        <v>0</v>
      </c>
      <c r="O446">
        <v>0</v>
      </c>
      <c r="P446" s="25">
        <v>26.862068965517242</v>
      </c>
      <c r="Q446" s="25">
        <v>39.393103448275866</v>
      </c>
      <c r="R446" s="25">
        <v>4.0913865546218489</v>
      </c>
      <c r="S446">
        <v>2</v>
      </c>
      <c r="T446">
        <v>5</v>
      </c>
    </row>
    <row r="447" spans="1:22" x14ac:dyDescent="0.25">
      <c r="A447" s="19" t="s">
        <v>551</v>
      </c>
      <c r="B447">
        <v>5</v>
      </c>
      <c r="C447">
        <v>55</v>
      </c>
      <c r="D447">
        <v>54</v>
      </c>
      <c r="E447">
        <v>859</v>
      </c>
      <c r="F447">
        <v>3</v>
      </c>
      <c r="G447">
        <v>3</v>
      </c>
      <c r="H447">
        <v>0</v>
      </c>
      <c r="I447">
        <v>71</v>
      </c>
      <c r="J447" s="25">
        <v>16.843137254901961</v>
      </c>
      <c r="K447">
        <v>1</v>
      </c>
      <c r="L447">
        <v>0</v>
      </c>
      <c r="M447">
        <v>3</v>
      </c>
      <c r="N447">
        <v>0</v>
      </c>
      <c r="O447">
        <v>0</v>
      </c>
      <c r="P447" s="25" t="e">
        <v>#DIV/0!</v>
      </c>
      <c r="Q447" s="25" t="e">
        <v>#DIV/0!</v>
      </c>
      <c r="R447" s="25">
        <v>3</v>
      </c>
      <c r="S447">
        <v>5</v>
      </c>
      <c r="T447">
        <v>19</v>
      </c>
      <c r="U447">
        <v>2</v>
      </c>
      <c r="V447">
        <v>0</v>
      </c>
    </row>
    <row r="448" spans="1:22" x14ac:dyDescent="0.25">
      <c r="A448" s="19" t="s">
        <v>504</v>
      </c>
      <c r="B448">
        <v>5</v>
      </c>
      <c r="C448">
        <v>59</v>
      </c>
      <c r="D448">
        <v>57</v>
      </c>
      <c r="E448">
        <v>1091</v>
      </c>
      <c r="F448">
        <v>3</v>
      </c>
      <c r="G448">
        <v>5</v>
      </c>
      <c r="H448">
        <v>1</v>
      </c>
      <c r="I448">
        <v>113</v>
      </c>
      <c r="J448" s="25">
        <v>20.203703703703702</v>
      </c>
      <c r="K448">
        <v>43.6</v>
      </c>
      <c r="L448">
        <v>2</v>
      </c>
      <c r="M448">
        <v>223</v>
      </c>
      <c r="N448">
        <v>0</v>
      </c>
      <c r="O448">
        <v>0</v>
      </c>
      <c r="P448" s="25">
        <v>111.5</v>
      </c>
      <c r="Q448" s="25">
        <v>130.80000000000001</v>
      </c>
      <c r="R448" s="25">
        <v>5.1146788990825689</v>
      </c>
      <c r="S448">
        <v>5</v>
      </c>
      <c r="T448">
        <v>16</v>
      </c>
      <c r="U448">
        <v>0</v>
      </c>
      <c r="V448">
        <v>0</v>
      </c>
    </row>
    <row r="449" spans="1:22" x14ac:dyDescent="0.25">
      <c r="A449" s="19" t="s">
        <v>552</v>
      </c>
      <c r="B449">
        <v>3</v>
      </c>
      <c r="C449">
        <v>31</v>
      </c>
      <c r="D449">
        <v>28</v>
      </c>
      <c r="E449">
        <v>395</v>
      </c>
      <c r="F449">
        <v>0</v>
      </c>
      <c r="G449">
        <v>0</v>
      </c>
      <c r="H449">
        <v>1</v>
      </c>
      <c r="I449">
        <v>113</v>
      </c>
      <c r="J449" s="25">
        <v>14.107142857142858</v>
      </c>
      <c r="K449">
        <v>211.2</v>
      </c>
      <c r="L449">
        <v>35</v>
      </c>
      <c r="M449">
        <v>935</v>
      </c>
      <c r="N449">
        <v>0</v>
      </c>
      <c r="O449">
        <v>0</v>
      </c>
      <c r="P449" s="25">
        <v>26.714285714285715</v>
      </c>
      <c r="Q449" s="25">
        <v>36.205714285714279</v>
      </c>
      <c r="R449" s="25">
        <v>4.4270833333333339</v>
      </c>
      <c r="S449">
        <v>3</v>
      </c>
      <c r="T449">
        <v>5</v>
      </c>
    </row>
    <row r="450" spans="1:22" x14ac:dyDescent="0.25">
      <c r="A450" s="19" t="s">
        <v>488</v>
      </c>
      <c r="B450">
        <v>5</v>
      </c>
      <c r="C450">
        <v>73</v>
      </c>
      <c r="D450">
        <v>71</v>
      </c>
      <c r="E450">
        <v>2222</v>
      </c>
      <c r="F450">
        <v>2</v>
      </c>
      <c r="G450">
        <v>11</v>
      </c>
      <c r="H450">
        <v>4</v>
      </c>
      <c r="I450">
        <v>115</v>
      </c>
      <c r="J450" s="25">
        <v>32.20289855072464</v>
      </c>
      <c r="K450">
        <v>28</v>
      </c>
      <c r="L450">
        <v>6</v>
      </c>
      <c r="M450">
        <v>131</v>
      </c>
      <c r="N450">
        <v>0</v>
      </c>
      <c r="O450">
        <v>0</v>
      </c>
      <c r="P450" s="25">
        <v>21.833333333333332</v>
      </c>
      <c r="Q450" s="25">
        <v>28</v>
      </c>
      <c r="R450" s="25">
        <v>4.6785714285714288</v>
      </c>
      <c r="S450">
        <v>3</v>
      </c>
      <c r="T450">
        <v>28</v>
      </c>
    </row>
    <row r="451" spans="1:22" x14ac:dyDescent="0.25">
      <c r="A451" s="19" t="s">
        <v>505</v>
      </c>
      <c r="B451">
        <v>3</v>
      </c>
      <c r="C451">
        <v>14</v>
      </c>
      <c r="D451">
        <v>10</v>
      </c>
      <c r="E451">
        <v>9</v>
      </c>
      <c r="F451">
        <v>7</v>
      </c>
      <c r="G451">
        <v>0</v>
      </c>
      <c r="H451">
        <v>0</v>
      </c>
      <c r="I451">
        <v>4</v>
      </c>
      <c r="J451" s="25">
        <v>3</v>
      </c>
      <c r="K451">
        <v>94.1</v>
      </c>
      <c r="L451">
        <v>11</v>
      </c>
      <c r="M451">
        <v>404</v>
      </c>
      <c r="N451">
        <v>0</v>
      </c>
      <c r="O451">
        <v>0</v>
      </c>
      <c r="P451" s="25">
        <v>36.727272727272727</v>
      </c>
      <c r="Q451" s="25">
        <v>51.327272727272721</v>
      </c>
      <c r="R451" s="25">
        <v>4.2933049946865038</v>
      </c>
      <c r="S451">
        <v>3</v>
      </c>
      <c r="T451">
        <v>3</v>
      </c>
    </row>
    <row r="452" spans="1:22" x14ac:dyDescent="0.25">
      <c r="A452" s="19" t="s">
        <v>489</v>
      </c>
      <c r="B452">
        <v>6</v>
      </c>
      <c r="C452">
        <v>55</v>
      </c>
      <c r="D452">
        <v>50</v>
      </c>
      <c r="E452">
        <v>654</v>
      </c>
      <c r="F452">
        <v>6</v>
      </c>
      <c r="G452">
        <v>1</v>
      </c>
      <c r="H452">
        <v>0</v>
      </c>
      <c r="I452">
        <v>62</v>
      </c>
      <c r="J452" s="25">
        <v>14.863636363636363</v>
      </c>
      <c r="K452">
        <v>0</v>
      </c>
      <c r="L452">
        <v>0</v>
      </c>
      <c r="M452">
        <v>0</v>
      </c>
      <c r="N452">
        <v>0</v>
      </c>
      <c r="O452">
        <v>0</v>
      </c>
      <c r="P452" s="25" t="e">
        <v>#DIV/0!</v>
      </c>
      <c r="Q452" s="25" t="e">
        <v>#DIV/0!</v>
      </c>
      <c r="R452" s="25" t="e">
        <v>#DIV/0!</v>
      </c>
      <c r="S452">
        <v>4</v>
      </c>
      <c r="T452">
        <v>26</v>
      </c>
      <c r="U452">
        <v>0</v>
      </c>
      <c r="V452">
        <v>0</v>
      </c>
    </row>
    <row r="453" spans="1:22" x14ac:dyDescent="0.25">
      <c r="A453" s="19" t="s">
        <v>510</v>
      </c>
      <c r="B453">
        <v>1</v>
      </c>
      <c r="C453">
        <v>3</v>
      </c>
      <c r="D453">
        <v>3</v>
      </c>
      <c r="E453">
        <v>4</v>
      </c>
      <c r="F453">
        <v>1</v>
      </c>
      <c r="G453">
        <v>0</v>
      </c>
      <c r="H453">
        <v>0</v>
      </c>
      <c r="I453">
        <v>3</v>
      </c>
      <c r="J453" s="25">
        <v>2</v>
      </c>
      <c r="K453">
        <v>3</v>
      </c>
      <c r="L453">
        <v>1</v>
      </c>
      <c r="M453">
        <v>5</v>
      </c>
      <c r="N453">
        <v>0</v>
      </c>
      <c r="O453">
        <v>0</v>
      </c>
      <c r="P453" s="25">
        <v>5</v>
      </c>
      <c r="Q453" s="25">
        <v>18</v>
      </c>
      <c r="R453" s="25">
        <v>1.6666666666666667</v>
      </c>
      <c r="S453">
        <v>1</v>
      </c>
    </row>
    <row r="454" spans="1:22" x14ac:dyDescent="0.25">
      <c r="A454" s="19" t="s">
        <v>553</v>
      </c>
      <c r="B454">
        <v>5</v>
      </c>
      <c r="C454">
        <v>34</v>
      </c>
      <c r="D454">
        <v>28</v>
      </c>
      <c r="E454">
        <v>266</v>
      </c>
      <c r="F454">
        <v>2</v>
      </c>
      <c r="G454">
        <v>0</v>
      </c>
      <c r="H454">
        <v>0</v>
      </c>
      <c r="I454">
        <v>30</v>
      </c>
      <c r="J454" s="25">
        <v>10.23076923076923</v>
      </c>
      <c r="K454">
        <v>135.1</v>
      </c>
      <c r="L454">
        <v>10</v>
      </c>
      <c r="M454">
        <v>576</v>
      </c>
      <c r="N454">
        <v>0</v>
      </c>
      <c r="O454">
        <v>0</v>
      </c>
      <c r="P454" s="25">
        <v>57.6</v>
      </c>
      <c r="Q454" s="25">
        <v>81.059999999999988</v>
      </c>
      <c r="R454" s="25">
        <v>4.2635085122131757</v>
      </c>
      <c r="S454">
        <v>4</v>
      </c>
      <c r="T454">
        <v>12</v>
      </c>
      <c r="U454">
        <v>3</v>
      </c>
      <c r="V454">
        <v>0</v>
      </c>
    </row>
    <row r="455" spans="1:22" x14ac:dyDescent="0.25">
      <c r="A455" s="19" t="s">
        <v>516</v>
      </c>
      <c r="B455">
        <v>1</v>
      </c>
      <c r="C455">
        <v>4</v>
      </c>
      <c r="D455">
        <v>2</v>
      </c>
      <c r="E455">
        <v>21</v>
      </c>
      <c r="F455">
        <v>0</v>
      </c>
      <c r="G455">
        <v>0</v>
      </c>
      <c r="H455">
        <v>0</v>
      </c>
      <c r="I455">
        <v>17</v>
      </c>
      <c r="J455" s="25">
        <v>10.5</v>
      </c>
      <c r="K455">
        <v>0</v>
      </c>
      <c r="L455">
        <v>0</v>
      </c>
      <c r="M455">
        <v>0</v>
      </c>
      <c r="N455">
        <v>0</v>
      </c>
      <c r="O455">
        <v>0</v>
      </c>
      <c r="P455" s="25" t="e">
        <v>#DIV/0!</v>
      </c>
      <c r="Q455" s="25" t="e">
        <v>#DIV/0!</v>
      </c>
      <c r="R455" s="25" t="e">
        <v>#DIV/0!</v>
      </c>
      <c r="S455">
        <v>1</v>
      </c>
      <c r="T455">
        <v>0</v>
      </c>
    </row>
    <row r="456" spans="1:22" x14ac:dyDescent="0.25">
      <c r="A456" s="19" t="s">
        <v>984</v>
      </c>
      <c r="B456">
        <v>1</v>
      </c>
      <c r="C456">
        <v>1</v>
      </c>
      <c r="D456">
        <v>1</v>
      </c>
      <c r="E456">
        <v>0</v>
      </c>
      <c r="F456">
        <v>1</v>
      </c>
      <c r="G456">
        <v>0</v>
      </c>
      <c r="H456">
        <v>0</v>
      </c>
      <c r="I456">
        <v>0.1</v>
      </c>
      <c r="J456" s="25" t="e">
        <v>#DIV/0!</v>
      </c>
      <c r="K456">
        <v>2</v>
      </c>
      <c r="L456">
        <v>0</v>
      </c>
      <c r="M456">
        <v>17</v>
      </c>
      <c r="N456">
        <v>0</v>
      </c>
      <c r="O456">
        <v>0</v>
      </c>
      <c r="P456" s="25" t="e">
        <v>#DIV/0!</v>
      </c>
      <c r="Q456" s="25" t="e">
        <v>#DIV/0!</v>
      </c>
      <c r="R456" s="25">
        <v>8.5</v>
      </c>
      <c r="S456">
        <v>1</v>
      </c>
      <c r="T456">
        <v>0</v>
      </c>
      <c r="U456">
        <v>0</v>
      </c>
      <c r="V456">
        <v>0</v>
      </c>
    </row>
    <row r="457" spans="1:22" x14ac:dyDescent="0.25">
      <c r="A457" s="19" t="s">
        <v>872</v>
      </c>
      <c r="B457">
        <v>1</v>
      </c>
      <c r="C457">
        <v>3</v>
      </c>
      <c r="D457">
        <v>2</v>
      </c>
      <c r="E457">
        <v>9</v>
      </c>
      <c r="F457">
        <v>0</v>
      </c>
      <c r="G457">
        <v>0</v>
      </c>
      <c r="H457">
        <v>0</v>
      </c>
      <c r="I457">
        <v>8</v>
      </c>
      <c r="J457" s="25">
        <v>4.5</v>
      </c>
      <c r="K457">
        <v>0</v>
      </c>
      <c r="L457">
        <v>0</v>
      </c>
      <c r="M457">
        <v>0</v>
      </c>
      <c r="N457">
        <v>0</v>
      </c>
      <c r="O457">
        <v>0</v>
      </c>
      <c r="P457" s="25" t="e">
        <v>#DIV/0!</v>
      </c>
      <c r="Q457" s="25" t="e">
        <v>#DIV/0!</v>
      </c>
      <c r="R457" s="25" t="e">
        <v>#DIV/0!</v>
      </c>
      <c r="S457">
        <v>1</v>
      </c>
      <c r="T457">
        <v>2</v>
      </c>
      <c r="V457">
        <v>1</v>
      </c>
    </row>
    <row r="458" spans="1:22" x14ac:dyDescent="0.25">
      <c r="A458" s="19" t="s">
        <v>491</v>
      </c>
      <c r="B458">
        <v>1</v>
      </c>
      <c r="C458">
        <v>6</v>
      </c>
      <c r="D458">
        <v>6</v>
      </c>
      <c r="E458">
        <v>41</v>
      </c>
      <c r="F458">
        <v>0</v>
      </c>
      <c r="G458">
        <v>0</v>
      </c>
      <c r="H458">
        <v>0</v>
      </c>
      <c r="I458">
        <v>19</v>
      </c>
      <c r="J458" s="25">
        <v>6.833333333333333</v>
      </c>
      <c r="P458" s="25" t="e">
        <v>#DIV/0!</v>
      </c>
      <c r="Q458" s="25" t="e">
        <v>#DIV/0!</v>
      </c>
      <c r="R458" s="25" t="e">
        <v>#DIV/0!</v>
      </c>
      <c r="T458">
        <v>3</v>
      </c>
    </row>
    <row r="459" spans="1:22" x14ac:dyDescent="0.25">
      <c r="A459" s="19" t="s">
        <v>531</v>
      </c>
      <c r="B459">
        <v>5</v>
      </c>
      <c r="C459">
        <v>36</v>
      </c>
      <c r="D459">
        <v>29</v>
      </c>
      <c r="E459">
        <v>271</v>
      </c>
      <c r="F459">
        <v>5</v>
      </c>
      <c r="G459">
        <v>2</v>
      </c>
      <c r="H459">
        <v>0</v>
      </c>
      <c r="I459">
        <v>53</v>
      </c>
      <c r="J459" s="25">
        <v>11.291666666666666</v>
      </c>
      <c r="K459">
        <v>231.1</v>
      </c>
      <c r="L459">
        <v>39</v>
      </c>
      <c r="M459">
        <v>851</v>
      </c>
      <c r="N459">
        <v>0</v>
      </c>
      <c r="O459">
        <v>0</v>
      </c>
      <c r="P459" s="25">
        <v>21.820512820512821</v>
      </c>
      <c r="Q459" s="25">
        <v>35.553846153846152</v>
      </c>
      <c r="R459" s="25">
        <v>3.6823885763738642</v>
      </c>
      <c r="S459">
        <v>5</v>
      </c>
      <c r="T459">
        <v>11</v>
      </c>
      <c r="U459">
        <v>0</v>
      </c>
      <c r="V459">
        <v>0</v>
      </c>
    </row>
    <row r="460" spans="1:22" x14ac:dyDescent="0.25">
      <c r="A460" s="19" t="s">
        <v>492</v>
      </c>
      <c r="B460">
        <v>4</v>
      </c>
      <c r="C460">
        <v>12</v>
      </c>
      <c r="D460">
        <v>9</v>
      </c>
      <c r="E460">
        <v>100</v>
      </c>
      <c r="F460">
        <v>1</v>
      </c>
      <c r="G460">
        <v>0</v>
      </c>
      <c r="H460">
        <v>0</v>
      </c>
      <c r="I460">
        <v>22</v>
      </c>
      <c r="J460" s="25">
        <v>12.5</v>
      </c>
      <c r="K460">
        <v>0</v>
      </c>
      <c r="L460">
        <v>0</v>
      </c>
      <c r="M460">
        <v>0</v>
      </c>
      <c r="N460">
        <v>0</v>
      </c>
      <c r="O460">
        <v>0</v>
      </c>
      <c r="P460" s="25" t="e">
        <v>#DIV/0!</v>
      </c>
      <c r="Q460" s="25" t="e">
        <v>#DIV/0!</v>
      </c>
      <c r="R460" s="25" t="e">
        <v>#DIV/0!</v>
      </c>
      <c r="S460">
        <v>2</v>
      </c>
      <c r="T460">
        <v>10</v>
      </c>
    </row>
    <row r="461" spans="1:22" x14ac:dyDescent="0.25">
      <c r="A461" s="19" t="s">
        <v>494</v>
      </c>
      <c r="B461">
        <v>2</v>
      </c>
      <c r="C461">
        <v>22</v>
      </c>
      <c r="D461">
        <v>17</v>
      </c>
      <c r="E461">
        <v>125</v>
      </c>
      <c r="F461">
        <v>5</v>
      </c>
      <c r="G461">
        <v>0</v>
      </c>
      <c r="H461">
        <v>0</v>
      </c>
      <c r="I461">
        <v>26</v>
      </c>
      <c r="J461" s="25">
        <v>10.416666666666666</v>
      </c>
      <c r="K461">
        <v>285</v>
      </c>
      <c r="L461">
        <v>29</v>
      </c>
      <c r="M461">
        <v>700</v>
      </c>
      <c r="N461">
        <v>1</v>
      </c>
      <c r="O461">
        <v>0</v>
      </c>
      <c r="P461" s="25">
        <v>24.137931034482758</v>
      </c>
      <c r="Q461" s="25">
        <v>58.96551724137931</v>
      </c>
      <c r="R461" s="25">
        <v>2.4561403508771931</v>
      </c>
      <c r="S461">
        <v>2</v>
      </c>
      <c r="T461">
        <v>7</v>
      </c>
    </row>
    <row r="462" spans="1:22" x14ac:dyDescent="0.25">
      <c r="A462" s="19" t="s">
        <v>983</v>
      </c>
      <c r="B462">
        <v>1</v>
      </c>
      <c r="C462">
        <v>13</v>
      </c>
      <c r="D462">
        <v>17</v>
      </c>
      <c r="E462">
        <v>392</v>
      </c>
      <c r="F462">
        <v>3</v>
      </c>
      <c r="G462">
        <v>1</v>
      </c>
      <c r="H462">
        <v>1</v>
      </c>
      <c r="I462">
        <v>107</v>
      </c>
      <c r="J462" s="25">
        <v>28</v>
      </c>
      <c r="K462">
        <v>8</v>
      </c>
      <c r="L462">
        <v>0</v>
      </c>
      <c r="M462">
        <v>21</v>
      </c>
      <c r="N462">
        <v>0</v>
      </c>
      <c r="O462">
        <v>0</v>
      </c>
      <c r="P462" s="25" t="e">
        <v>#DIV/0!</v>
      </c>
      <c r="Q462" s="25" t="e">
        <v>#DIV/0!</v>
      </c>
      <c r="R462" s="25">
        <v>2.625</v>
      </c>
      <c r="S462">
        <v>1</v>
      </c>
      <c r="T462">
        <v>9</v>
      </c>
      <c r="U462">
        <v>1</v>
      </c>
      <c r="V462">
        <v>0</v>
      </c>
    </row>
    <row r="463" spans="1:22" x14ac:dyDescent="0.25">
      <c r="A463" s="19" t="s">
        <v>517</v>
      </c>
      <c r="B463">
        <v>2</v>
      </c>
      <c r="C463">
        <v>27</v>
      </c>
      <c r="D463">
        <v>25</v>
      </c>
      <c r="E463">
        <v>297</v>
      </c>
      <c r="F463">
        <v>2</v>
      </c>
      <c r="G463">
        <v>0</v>
      </c>
      <c r="H463">
        <v>0</v>
      </c>
      <c r="I463">
        <v>43</v>
      </c>
      <c r="J463" s="25">
        <v>12.913043478260869</v>
      </c>
      <c r="K463">
        <v>205.2</v>
      </c>
      <c r="L463">
        <v>27</v>
      </c>
      <c r="M463">
        <v>591</v>
      </c>
      <c r="N463">
        <v>0</v>
      </c>
      <c r="O463">
        <v>0</v>
      </c>
      <c r="P463" s="25">
        <v>21.888888888888889</v>
      </c>
      <c r="Q463" s="25">
        <v>45.599999999999994</v>
      </c>
      <c r="R463" s="25">
        <v>2.8801169590643276</v>
      </c>
      <c r="S463">
        <v>2</v>
      </c>
      <c r="T463">
        <v>3</v>
      </c>
      <c r="U463">
        <v>0</v>
      </c>
      <c r="V463">
        <v>0</v>
      </c>
    </row>
    <row r="464" spans="1:22" x14ac:dyDescent="0.25">
      <c r="A464" s="19" t="s">
        <v>496</v>
      </c>
      <c r="B464">
        <v>3</v>
      </c>
      <c r="C464">
        <v>13</v>
      </c>
      <c r="D464">
        <v>13</v>
      </c>
      <c r="E464">
        <v>80</v>
      </c>
      <c r="F464">
        <v>3</v>
      </c>
      <c r="G464">
        <v>0</v>
      </c>
      <c r="H464">
        <v>0</v>
      </c>
      <c r="I464">
        <v>42.1</v>
      </c>
      <c r="J464" s="25">
        <v>8</v>
      </c>
      <c r="K464">
        <v>66.099999999999994</v>
      </c>
      <c r="L464">
        <v>7</v>
      </c>
      <c r="M464">
        <v>234</v>
      </c>
      <c r="N464">
        <v>0</v>
      </c>
      <c r="O464">
        <v>0</v>
      </c>
      <c r="P464" s="25">
        <v>33.428571428571431</v>
      </c>
      <c r="Q464" s="25">
        <v>56.657142857142851</v>
      </c>
      <c r="R464" s="25">
        <v>3.5400907715582455</v>
      </c>
      <c r="S464">
        <v>2</v>
      </c>
      <c r="T464">
        <v>3</v>
      </c>
    </row>
    <row r="465" spans="1:22" x14ac:dyDescent="0.25">
      <c r="A465" s="19" t="s">
        <v>498</v>
      </c>
      <c r="B465">
        <v>4</v>
      </c>
      <c r="C465">
        <v>34</v>
      </c>
      <c r="D465">
        <v>26</v>
      </c>
      <c r="E465">
        <v>211</v>
      </c>
      <c r="F465">
        <v>6</v>
      </c>
      <c r="G465">
        <v>0</v>
      </c>
      <c r="H465">
        <v>0</v>
      </c>
      <c r="I465">
        <v>18</v>
      </c>
      <c r="J465" s="25">
        <v>10.55</v>
      </c>
      <c r="K465">
        <v>183.2</v>
      </c>
      <c r="L465">
        <v>20</v>
      </c>
      <c r="M465">
        <v>667</v>
      </c>
      <c r="N465">
        <v>0</v>
      </c>
      <c r="O465">
        <v>0</v>
      </c>
      <c r="P465" s="25">
        <v>33.35</v>
      </c>
      <c r="Q465" s="25">
        <v>54.959999999999994</v>
      </c>
      <c r="R465" s="25">
        <v>3.6408296943231444</v>
      </c>
      <c r="S465">
        <v>4</v>
      </c>
      <c r="T465">
        <v>9</v>
      </c>
    </row>
    <row r="466" spans="1:22" x14ac:dyDescent="0.25">
      <c r="A466" s="19" t="s">
        <v>507</v>
      </c>
      <c r="B466">
        <v>2</v>
      </c>
      <c r="C466">
        <v>2</v>
      </c>
      <c r="D466">
        <v>2</v>
      </c>
      <c r="E466">
        <v>6</v>
      </c>
      <c r="F466">
        <v>1</v>
      </c>
      <c r="G466">
        <v>0</v>
      </c>
      <c r="H466">
        <v>0</v>
      </c>
      <c r="I466">
        <v>6.1</v>
      </c>
      <c r="J466" s="25">
        <v>6</v>
      </c>
      <c r="K466">
        <v>6</v>
      </c>
      <c r="L466">
        <v>0</v>
      </c>
      <c r="M466">
        <v>13</v>
      </c>
      <c r="N466">
        <v>0</v>
      </c>
      <c r="O466">
        <v>0</v>
      </c>
      <c r="P466" s="25" t="e">
        <v>#DIV/0!</v>
      </c>
      <c r="Q466" s="25" t="e">
        <v>#DIV/0!</v>
      </c>
      <c r="R466" s="25">
        <v>2.1666666666666665</v>
      </c>
      <c r="S466">
        <v>2</v>
      </c>
      <c r="T466">
        <v>0</v>
      </c>
    </row>
    <row r="467" spans="1:22" x14ac:dyDescent="0.25">
      <c r="A467" s="19" t="s">
        <v>499</v>
      </c>
      <c r="B467">
        <v>4</v>
      </c>
      <c r="C467">
        <v>38</v>
      </c>
      <c r="D467">
        <v>23</v>
      </c>
      <c r="E467">
        <v>103</v>
      </c>
      <c r="F467">
        <v>12</v>
      </c>
      <c r="G467">
        <v>0</v>
      </c>
      <c r="H467">
        <v>0</v>
      </c>
      <c r="I467">
        <v>22.1</v>
      </c>
      <c r="J467" s="25">
        <v>9.3636363636363633</v>
      </c>
      <c r="K467">
        <v>267.5</v>
      </c>
      <c r="L467">
        <v>48</v>
      </c>
      <c r="M467">
        <v>1045</v>
      </c>
      <c r="N467">
        <v>1</v>
      </c>
      <c r="O467">
        <v>0</v>
      </c>
      <c r="P467" s="25">
        <v>21.770833333333332</v>
      </c>
      <c r="Q467" s="25">
        <v>33.4375</v>
      </c>
      <c r="R467" s="25">
        <v>3.9065420560747666</v>
      </c>
      <c r="S467">
        <v>4</v>
      </c>
      <c r="T467">
        <v>4</v>
      </c>
      <c r="U467">
        <v>3</v>
      </c>
      <c r="V467">
        <v>0</v>
      </c>
    </row>
    <row r="468" spans="1:22" x14ac:dyDescent="0.25">
      <c r="A468" t="s">
        <v>499</v>
      </c>
      <c r="B468">
        <v>7</v>
      </c>
      <c r="C468">
        <v>38</v>
      </c>
      <c r="D468">
        <v>23</v>
      </c>
      <c r="E468">
        <v>103</v>
      </c>
      <c r="F468">
        <v>12</v>
      </c>
      <c r="G468">
        <v>0</v>
      </c>
      <c r="H468">
        <v>0</v>
      </c>
      <c r="I468">
        <v>22.1</v>
      </c>
      <c r="J468">
        <v>4</v>
      </c>
      <c r="L468">
        <v>48</v>
      </c>
      <c r="M468">
        <v>1045</v>
      </c>
      <c r="N468">
        <v>1</v>
      </c>
      <c r="O468">
        <v>0</v>
      </c>
      <c r="P468">
        <v>81.082499999999996</v>
      </c>
      <c r="S468">
        <v>4</v>
      </c>
      <c r="T468">
        <v>4</v>
      </c>
      <c r="V468">
        <v>0</v>
      </c>
    </row>
  </sheetData>
  <autoFilter ref="A2:CP429" xr:uid="{00000000-0001-0000-0000-000000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002FA-343B-4AA5-8A9D-8DFE6E5C96A8}">
  <dimension ref="A1:S40"/>
  <sheetViews>
    <sheetView workbookViewId="0"/>
  </sheetViews>
  <sheetFormatPr defaultRowHeight="15" x14ac:dyDescent="0.25"/>
  <cols>
    <col min="1" max="1" width="20.85546875" bestFit="1" customWidth="1"/>
  </cols>
  <sheetData>
    <row r="1" spans="1:19" x14ac:dyDescent="0.25">
      <c r="A1" s="16" t="s">
        <v>518</v>
      </c>
      <c r="B1" s="8" t="s">
        <v>519</v>
      </c>
      <c r="C1" s="8" t="s">
        <v>520</v>
      </c>
      <c r="D1" s="7" t="s">
        <v>521</v>
      </c>
      <c r="E1" s="7" t="s">
        <v>468</v>
      </c>
      <c r="F1" s="8" t="s">
        <v>522</v>
      </c>
      <c r="G1" s="8" t="s">
        <v>469</v>
      </c>
      <c r="H1" s="8" t="s">
        <v>523</v>
      </c>
      <c r="I1" s="4" t="s">
        <v>1</v>
      </c>
      <c r="J1" s="8" t="s">
        <v>524</v>
      </c>
      <c r="K1" s="8" t="s">
        <v>525</v>
      </c>
      <c r="L1" s="8" t="s">
        <v>526</v>
      </c>
      <c r="M1" s="8" t="s">
        <v>527</v>
      </c>
      <c r="N1" s="7" t="s">
        <v>528</v>
      </c>
      <c r="O1" s="4" t="s">
        <v>2</v>
      </c>
      <c r="P1" s="7" t="s">
        <v>529</v>
      </c>
      <c r="Q1" s="4" t="s">
        <v>3</v>
      </c>
      <c r="R1" s="4" t="s">
        <v>4</v>
      </c>
      <c r="S1" s="4" t="s">
        <v>5</v>
      </c>
    </row>
    <row r="2" spans="1:19" x14ac:dyDescent="0.25">
      <c r="A2" t="s">
        <v>514</v>
      </c>
      <c r="B2">
        <v>2</v>
      </c>
      <c r="C2">
        <v>10</v>
      </c>
      <c r="D2">
        <v>22</v>
      </c>
      <c r="E2">
        <v>8</v>
      </c>
      <c r="F2">
        <v>0</v>
      </c>
      <c r="G2">
        <v>1</v>
      </c>
      <c r="H2">
        <v>0</v>
      </c>
      <c r="I2">
        <v>0</v>
      </c>
      <c r="J2">
        <v>6</v>
      </c>
      <c r="K2">
        <v>7</v>
      </c>
      <c r="L2">
        <v>218</v>
      </c>
      <c r="M2">
        <v>31.142857142857142</v>
      </c>
      <c r="N2">
        <v>0</v>
      </c>
      <c r="O2">
        <v>0</v>
      </c>
      <c r="P2" s="17">
        <v>1</v>
      </c>
      <c r="Q2">
        <v>1</v>
      </c>
      <c r="S2">
        <v>0</v>
      </c>
    </row>
    <row r="3" spans="1:19" x14ac:dyDescent="0.25">
      <c r="A3" t="s">
        <v>474</v>
      </c>
      <c r="B3">
        <v>7</v>
      </c>
      <c r="C3">
        <v>49</v>
      </c>
      <c r="D3">
        <v>1260</v>
      </c>
      <c r="E3">
        <v>46</v>
      </c>
      <c r="F3">
        <v>5</v>
      </c>
      <c r="G3">
        <v>4</v>
      </c>
      <c r="H3">
        <v>7</v>
      </c>
      <c r="I3">
        <v>2</v>
      </c>
      <c r="J3">
        <v>121</v>
      </c>
      <c r="K3">
        <v>96</v>
      </c>
      <c r="L3">
        <v>1974</v>
      </c>
      <c r="M3">
        <v>82.477391304347833</v>
      </c>
      <c r="N3">
        <v>6</v>
      </c>
      <c r="O3">
        <v>0</v>
      </c>
      <c r="P3" s="17">
        <v>4</v>
      </c>
      <c r="Q3">
        <v>18</v>
      </c>
      <c r="S3">
        <v>0</v>
      </c>
    </row>
    <row r="4" spans="1:19" x14ac:dyDescent="0.25">
      <c r="A4" t="s">
        <v>548</v>
      </c>
      <c r="B4">
        <v>3</v>
      </c>
      <c r="C4">
        <v>9</v>
      </c>
      <c r="D4">
        <v>44</v>
      </c>
      <c r="E4">
        <v>6</v>
      </c>
      <c r="F4">
        <v>0</v>
      </c>
      <c r="G4">
        <v>2</v>
      </c>
      <c r="H4">
        <v>0</v>
      </c>
      <c r="I4">
        <v>0</v>
      </c>
      <c r="J4">
        <v>13</v>
      </c>
      <c r="K4">
        <v>31</v>
      </c>
      <c r="L4">
        <v>333</v>
      </c>
      <c r="M4">
        <v>23.833333333333336</v>
      </c>
      <c r="N4">
        <v>2</v>
      </c>
      <c r="O4">
        <v>0</v>
      </c>
      <c r="P4" s="17">
        <v>2</v>
      </c>
      <c r="Q4">
        <v>3</v>
      </c>
      <c r="S4">
        <v>0</v>
      </c>
    </row>
    <row r="5" spans="1:19" x14ac:dyDescent="0.25">
      <c r="A5" t="s">
        <v>476</v>
      </c>
      <c r="B5">
        <v>4</v>
      </c>
      <c r="C5">
        <v>18</v>
      </c>
      <c r="D5">
        <v>412</v>
      </c>
      <c r="E5">
        <v>17</v>
      </c>
      <c r="F5">
        <v>2</v>
      </c>
      <c r="G5">
        <v>2</v>
      </c>
      <c r="H5">
        <v>2</v>
      </c>
      <c r="I5">
        <v>1</v>
      </c>
      <c r="J5">
        <v>117</v>
      </c>
      <c r="K5">
        <v>32</v>
      </c>
      <c r="L5">
        <v>707</v>
      </c>
      <c r="M5">
        <v>45.94</v>
      </c>
      <c r="N5">
        <v>1</v>
      </c>
      <c r="O5">
        <v>0</v>
      </c>
      <c r="P5" s="17">
        <v>2</v>
      </c>
      <c r="Q5">
        <v>8</v>
      </c>
      <c r="S5">
        <v>0</v>
      </c>
    </row>
    <row r="6" spans="1:19" x14ac:dyDescent="0.25">
      <c r="A6" t="s">
        <v>549</v>
      </c>
      <c r="B6">
        <v>2</v>
      </c>
      <c r="C6">
        <v>1</v>
      </c>
      <c r="D6">
        <v>6</v>
      </c>
      <c r="E6">
        <v>1</v>
      </c>
      <c r="F6">
        <v>0</v>
      </c>
      <c r="G6">
        <v>1</v>
      </c>
      <c r="H6">
        <v>0</v>
      </c>
      <c r="I6">
        <v>0</v>
      </c>
      <c r="J6">
        <v>6</v>
      </c>
      <c r="K6">
        <v>2</v>
      </c>
      <c r="L6">
        <v>46</v>
      </c>
      <c r="M6">
        <v>23</v>
      </c>
      <c r="N6">
        <v>0</v>
      </c>
      <c r="O6">
        <v>0</v>
      </c>
      <c r="P6" s="17">
        <v>1</v>
      </c>
      <c r="Q6">
        <v>0</v>
      </c>
      <c r="S6">
        <v>0</v>
      </c>
    </row>
    <row r="7" spans="1:19" x14ac:dyDescent="0.25">
      <c r="A7" t="s">
        <v>502</v>
      </c>
      <c r="B7">
        <v>7</v>
      </c>
      <c r="C7">
        <v>37</v>
      </c>
      <c r="D7">
        <v>155</v>
      </c>
      <c r="E7">
        <v>23</v>
      </c>
      <c r="F7">
        <v>9</v>
      </c>
      <c r="G7">
        <v>4</v>
      </c>
      <c r="H7">
        <v>0</v>
      </c>
      <c r="I7">
        <v>0</v>
      </c>
      <c r="J7">
        <v>30</v>
      </c>
      <c r="K7">
        <v>58</v>
      </c>
      <c r="L7">
        <v>1291</v>
      </c>
      <c r="M7">
        <v>84.704999999999998</v>
      </c>
      <c r="N7">
        <v>1</v>
      </c>
      <c r="O7">
        <v>0</v>
      </c>
      <c r="P7" s="17">
        <v>4</v>
      </c>
      <c r="Q7">
        <v>8</v>
      </c>
      <c r="S7">
        <v>0</v>
      </c>
    </row>
    <row r="8" spans="1:19" x14ac:dyDescent="0.25">
      <c r="A8" t="s">
        <v>477</v>
      </c>
      <c r="B8">
        <v>4</v>
      </c>
      <c r="C8">
        <v>26</v>
      </c>
      <c r="D8">
        <v>914</v>
      </c>
      <c r="E8">
        <v>25</v>
      </c>
      <c r="F8">
        <v>2</v>
      </c>
      <c r="G8">
        <v>2</v>
      </c>
      <c r="H8">
        <v>4</v>
      </c>
      <c r="I8">
        <v>2</v>
      </c>
      <c r="J8">
        <v>109.1</v>
      </c>
      <c r="K8">
        <v>10</v>
      </c>
      <c r="L8">
        <v>238</v>
      </c>
      <c r="M8">
        <v>58.96</v>
      </c>
      <c r="N8">
        <v>0</v>
      </c>
      <c r="O8">
        <v>0</v>
      </c>
      <c r="P8" s="17">
        <v>2</v>
      </c>
      <c r="Q8">
        <v>8</v>
      </c>
      <c r="S8">
        <v>0</v>
      </c>
    </row>
    <row r="9" spans="1:19" x14ac:dyDescent="0.25">
      <c r="A9" s="21" t="s">
        <v>478</v>
      </c>
      <c r="B9">
        <v>6</v>
      </c>
      <c r="C9">
        <v>27</v>
      </c>
      <c r="D9">
        <v>222</v>
      </c>
      <c r="E9">
        <v>23</v>
      </c>
      <c r="F9">
        <v>1</v>
      </c>
      <c r="G9">
        <v>3</v>
      </c>
      <c r="H9">
        <v>1</v>
      </c>
      <c r="I9">
        <v>0</v>
      </c>
      <c r="J9">
        <v>59</v>
      </c>
      <c r="K9">
        <v>0</v>
      </c>
      <c r="L9">
        <v>0</v>
      </c>
      <c r="M9">
        <v>0</v>
      </c>
      <c r="N9">
        <v>0</v>
      </c>
      <c r="O9">
        <v>0</v>
      </c>
      <c r="P9">
        <v>1</v>
      </c>
      <c r="Q9">
        <v>32</v>
      </c>
      <c r="S9">
        <v>5</v>
      </c>
    </row>
    <row r="10" spans="1:19" x14ac:dyDescent="0.25">
      <c r="A10" s="21" t="s">
        <v>509</v>
      </c>
      <c r="B10">
        <v>7</v>
      </c>
      <c r="C10">
        <v>46</v>
      </c>
      <c r="D10">
        <v>1171</v>
      </c>
      <c r="E10">
        <v>45</v>
      </c>
      <c r="F10">
        <v>7</v>
      </c>
      <c r="G10">
        <v>4</v>
      </c>
      <c r="H10">
        <v>5</v>
      </c>
      <c r="I10">
        <v>1</v>
      </c>
      <c r="J10">
        <v>103.1</v>
      </c>
      <c r="K10">
        <v>34</v>
      </c>
      <c r="L10">
        <v>1048</v>
      </c>
      <c r="M10">
        <v>101.47171122994652</v>
      </c>
      <c r="N10">
        <v>0</v>
      </c>
      <c r="O10">
        <v>0</v>
      </c>
      <c r="P10" s="17">
        <v>4</v>
      </c>
      <c r="Q10">
        <v>28</v>
      </c>
      <c r="S10">
        <v>0</v>
      </c>
    </row>
    <row r="11" spans="1:19" x14ac:dyDescent="0.25">
      <c r="A11" s="21" t="s">
        <v>479</v>
      </c>
      <c r="B11">
        <v>6</v>
      </c>
      <c r="C11">
        <v>29</v>
      </c>
      <c r="D11">
        <v>325</v>
      </c>
      <c r="E11">
        <v>27</v>
      </c>
      <c r="F11">
        <v>7</v>
      </c>
      <c r="G11">
        <v>3</v>
      </c>
      <c r="H11">
        <v>2</v>
      </c>
      <c r="I11">
        <v>0</v>
      </c>
      <c r="J11">
        <v>69</v>
      </c>
      <c r="K11">
        <v>25</v>
      </c>
      <c r="L11">
        <v>746</v>
      </c>
      <c r="M11">
        <v>134.4425</v>
      </c>
      <c r="N11">
        <v>0</v>
      </c>
      <c r="O11">
        <v>0</v>
      </c>
      <c r="P11" s="17">
        <v>3</v>
      </c>
      <c r="Q11">
        <v>14</v>
      </c>
      <c r="S11">
        <v>0</v>
      </c>
    </row>
    <row r="12" spans="1:19" x14ac:dyDescent="0.25">
      <c r="A12" s="21" t="s">
        <v>550</v>
      </c>
      <c r="B12">
        <v>9</v>
      </c>
      <c r="C12">
        <v>60</v>
      </c>
      <c r="D12">
        <v>1637</v>
      </c>
      <c r="E12">
        <v>59</v>
      </c>
      <c r="F12">
        <v>6</v>
      </c>
      <c r="G12">
        <v>5</v>
      </c>
      <c r="H12">
        <v>7</v>
      </c>
      <c r="I12">
        <v>2</v>
      </c>
      <c r="J12">
        <v>109</v>
      </c>
      <c r="K12">
        <v>0</v>
      </c>
      <c r="L12">
        <v>0</v>
      </c>
      <c r="M12">
        <v>0</v>
      </c>
      <c r="N12">
        <v>0</v>
      </c>
      <c r="O12">
        <v>0</v>
      </c>
      <c r="P12">
        <v>4</v>
      </c>
      <c r="Q12">
        <v>57</v>
      </c>
      <c r="S12">
        <v>16</v>
      </c>
    </row>
    <row r="13" spans="1:19" x14ac:dyDescent="0.25">
      <c r="A13" s="21" t="s">
        <v>513</v>
      </c>
      <c r="B13">
        <v>4</v>
      </c>
      <c r="C13">
        <v>9</v>
      </c>
      <c r="D13">
        <v>91</v>
      </c>
      <c r="E13">
        <v>8</v>
      </c>
      <c r="F13">
        <v>2</v>
      </c>
      <c r="G13">
        <v>2</v>
      </c>
      <c r="H13">
        <v>0</v>
      </c>
      <c r="I13">
        <v>0</v>
      </c>
      <c r="J13">
        <v>27</v>
      </c>
      <c r="K13">
        <v>15</v>
      </c>
      <c r="L13">
        <v>281</v>
      </c>
      <c r="M13">
        <v>32.192307692307693</v>
      </c>
      <c r="N13">
        <v>0</v>
      </c>
      <c r="O13">
        <v>0</v>
      </c>
      <c r="P13" s="17">
        <v>2</v>
      </c>
      <c r="Q13">
        <v>5</v>
      </c>
      <c r="S13">
        <v>0</v>
      </c>
    </row>
    <row r="14" spans="1:19" x14ac:dyDescent="0.25">
      <c r="A14" s="21" t="s">
        <v>481</v>
      </c>
      <c r="B14">
        <v>2</v>
      </c>
      <c r="C14">
        <v>8</v>
      </c>
      <c r="D14">
        <v>184</v>
      </c>
      <c r="E14">
        <v>8</v>
      </c>
      <c r="F14">
        <v>1</v>
      </c>
      <c r="G14">
        <v>1</v>
      </c>
      <c r="H14">
        <v>0</v>
      </c>
      <c r="I14">
        <v>0</v>
      </c>
      <c r="J14">
        <v>0</v>
      </c>
      <c r="M14">
        <v>0</v>
      </c>
      <c r="Q14">
        <v>2</v>
      </c>
      <c r="S14">
        <v>0</v>
      </c>
    </row>
    <row r="15" spans="1:19" x14ac:dyDescent="0.25">
      <c r="A15" s="21" t="s">
        <v>503</v>
      </c>
      <c r="B15">
        <v>7</v>
      </c>
      <c r="C15">
        <v>19</v>
      </c>
      <c r="D15">
        <v>244</v>
      </c>
      <c r="E15">
        <v>17</v>
      </c>
      <c r="F15">
        <v>2</v>
      </c>
      <c r="G15">
        <v>4</v>
      </c>
      <c r="H15">
        <v>0</v>
      </c>
      <c r="I15">
        <v>0</v>
      </c>
      <c r="J15">
        <v>49</v>
      </c>
      <c r="K15">
        <v>0</v>
      </c>
      <c r="L15">
        <v>9</v>
      </c>
      <c r="M15">
        <v>0</v>
      </c>
      <c r="N15">
        <v>0</v>
      </c>
      <c r="O15">
        <v>0</v>
      </c>
      <c r="P15" s="17">
        <v>3</v>
      </c>
      <c r="Q15">
        <v>6</v>
      </c>
      <c r="S15">
        <v>0</v>
      </c>
    </row>
    <row r="16" spans="1:19" x14ac:dyDescent="0.25">
      <c r="A16" s="21" t="s">
        <v>483</v>
      </c>
      <c r="B16">
        <v>4</v>
      </c>
      <c r="C16">
        <v>9</v>
      </c>
      <c r="D16">
        <v>181</v>
      </c>
      <c r="E16">
        <v>7</v>
      </c>
      <c r="F16">
        <v>2</v>
      </c>
      <c r="G16">
        <v>2</v>
      </c>
      <c r="H16">
        <v>0</v>
      </c>
      <c r="I16">
        <v>0</v>
      </c>
      <c r="J16">
        <v>48</v>
      </c>
      <c r="K16">
        <v>15</v>
      </c>
      <c r="L16">
        <v>363</v>
      </c>
      <c r="M16">
        <v>50.769999999999996</v>
      </c>
      <c r="N16">
        <v>0</v>
      </c>
      <c r="O16">
        <v>0</v>
      </c>
      <c r="P16" s="17">
        <v>2</v>
      </c>
      <c r="Q16">
        <v>2</v>
      </c>
      <c r="S16">
        <v>0</v>
      </c>
    </row>
    <row r="17" spans="1:19" x14ac:dyDescent="0.25">
      <c r="A17" s="21" t="s">
        <v>484</v>
      </c>
      <c r="B17">
        <v>10</v>
      </c>
      <c r="C17">
        <v>35</v>
      </c>
      <c r="D17">
        <v>32</v>
      </c>
      <c r="E17">
        <v>18</v>
      </c>
      <c r="F17">
        <v>10</v>
      </c>
      <c r="G17">
        <v>5</v>
      </c>
      <c r="H17">
        <v>0</v>
      </c>
      <c r="I17">
        <v>0</v>
      </c>
      <c r="J17">
        <v>13.1</v>
      </c>
      <c r="K17">
        <v>20</v>
      </c>
      <c r="L17">
        <v>935</v>
      </c>
      <c r="M17">
        <v>266.75</v>
      </c>
      <c r="N17">
        <v>0</v>
      </c>
      <c r="O17">
        <v>0</v>
      </c>
      <c r="P17" s="17">
        <v>5</v>
      </c>
      <c r="Q17">
        <v>7</v>
      </c>
      <c r="S17">
        <v>0</v>
      </c>
    </row>
    <row r="18" spans="1:19" x14ac:dyDescent="0.25">
      <c r="A18" s="21" t="s">
        <v>486</v>
      </c>
      <c r="B18">
        <v>4</v>
      </c>
      <c r="C18">
        <v>23</v>
      </c>
      <c r="D18">
        <v>235</v>
      </c>
      <c r="E18">
        <v>21</v>
      </c>
      <c r="F18">
        <v>3</v>
      </c>
      <c r="G18">
        <v>2</v>
      </c>
      <c r="H18">
        <v>0</v>
      </c>
      <c r="I18">
        <v>0</v>
      </c>
      <c r="J18">
        <v>34</v>
      </c>
      <c r="K18">
        <v>29</v>
      </c>
      <c r="L18">
        <v>779</v>
      </c>
      <c r="M18">
        <v>53.914285714285711</v>
      </c>
      <c r="N18">
        <v>0</v>
      </c>
      <c r="O18">
        <v>0</v>
      </c>
      <c r="P18" s="17">
        <v>2</v>
      </c>
      <c r="Q18">
        <v>5</v>
      </c>
      <c r="S18">
        <v>0</v>
      </c>
    </row>
    <row r="19" spans="1:19" x14ac:dyDescent="0.25">
      <c r="A19" s="21" t="s">
        <v>551</v>
      </c>
      <c r="B19">
        <v>9</v>
      </c>
      <c r="C19">
        <v>53</v>
      </c>
      <c r="D19">
        <v>850</v>
      </c>
      <c r="E19">
        <v>51</v>
      </c>
      <c r="F19">
        <v>3</v>
      </c>
      <c r="G19">
        <v>5</v>
      </c>
      <c r="H19">
        <v>3</v>
      </c>
      <c r="I19">
        <v>0</v>
      </c>
      <c r="J19">
        <v>71</v>
      </c>
      <c r="K19">
        <v>0</v>
      </c>
      <c r="L19">
        <v>3</v>
      </c>
      <c r="M19">
        <v>0</v>
      </c>
      <c r="N19">
        <v>0</v>
      </c>
      <c r="O19">
        <v>0</v>
      </c>
      <c r="P19" s="17">
        <v>5</v>
      </c>
      <c r="Q19">
        <v>19</v>
      </c>
      <c r="S19">
        <v>0</v>
      </c>
    </row>
    <row r="20" spans="1:19" x14ac:dyDescent="0.25">
      <c r="A20" s="21" t="s">
        <v>504</v>
      </c>
      <c r="B20">
        <v>9</v>
      </c>
      <c r="C20">
        <v>59</v>
      </c>
      <c r="D20">
        <v>1091</v>
      </c>
      <c r="E20">
        <v>57</v>
      </c>
      <c r="F20">
        <v>3</v>
      </c>
      <c r="G20">
        <v>5</v>
      </c>
      <c r="H20">
        <v>5</v>
      </c>
      <c r="I20">
        <v>1</v>
      </c>
      <c r="J20">
        <v>113</v>
      </c>
      <c r="K20">
        <v>2</v>
      </c>
      <c r="L20">
        <v>223</v>
      </c>
      <c r="M20">
        <v>81</v>
      </c>
      <c r="N20">
        <v>0</v>
      </c>
      <c r="O20">
        <v>0</v>
      </c>
      <c r="P20" s="17">
        <v>5</v>
      </c>
      <c r="Q20">
        <v>16</v>
      </c>
      <c r="S20">
        <v>0</v>
      </c>
    </row>
    <row r="21" spans="1:19" x14ac:dyDescent="0.25">
      <c r="A21" s="21" t="s">
        <v>552</v>
      </c>
      <c r="B21">
        <v>6</v>
      </c>
      <c r="C21">
        <v>31</v>
      </c>
      <c r="D21">
        <v>395</v>
      </c>
      <c r="E21">
        <v>28</v>
      </c>
      <c r="F21">
        <v>0</v>
      </c>
      <c r="G21">
        <v>3</v>
      </c>
      <c r="H21">
        <v>0</v>
      </c>
      <c r="I21">
        <v>1</v>
      </c>
      <c r="J21">
        <v>113</v>
      </c>
      <c r="K21">
        <v>35</v>
      </c>
      <c r="L21">
        <v>935</v>
      </c>
      <c r="M21">
        <v>60.327205882352942</v>
      </c>
      <c r="N21">
        <v>0</v>
      </c>
      <c r="O21">
        <v>0</v>
      </c>
      <c r="P21" s="17">
        <v>3</v>
      </c>
      <c r="Q21">
        <v>5</v>
      </c>
      <c r="S21">
        <v>0</v>
      </c>
    </row>
    <row r="22" spans="1:19" x14ac:dyDescent="0.25">
      <c r="A22" s="21" t="s">
        <v>488</v>
      </c>
      <c r="B22">
        <v>10</v>
      </c>
      <c r="C22">
        <v>73</v>
      </c>
      <c r="D22">
        <v>2222</v>
      </c>
      <c r="E22">
        <v>71</v>
      </c>
      <c r="F22">
        <v>2</v>
      </c>
      <c r="G22">
        <v>5</v>
      </c>
      <c r="H22">
        <v>11</v>
      </c>
      <c r="I22">
        <v>4</v>
      </c>
      <c r="J22">
        <v>115</v>
      </c>
      <c r="K22">
        <v>6</v>
      </c>
      <c r="L22">
        <v>131</v>
      </c>
      <c r="M22">
        <v>45.4</v>
      </c>
      <c r="N22">
        <v>0</v>
      </c>
      <c r="O22">
        <v>0</v>
      </c>
      <c r="P22" s="17">
        <v>3</v>
      </c>
      <c r="Q22">
        <v>28</v>
      </c>
      <c r="S22">
        <v>0</v>
      </c>
    </row>
    <row r="23" spans="1:19" x14ac:dyDescent="0.25">
      <c r="A23" s="21" t="s">
        <v>505</v>
      </c>
      <c r="B23">
        <v>6</v>
      </c>
      <c r="C23">
        <v>14</v>
      </c>
      <c r="D23">
        <v>9</v>
      </c>
      <c r="E23">
        <v>10</v>
      </c>
      <c r="F23">
        <v>7</v>
      </c>
      <c r="G23">
        <v>3</v>
      </c>
      <c r="H23">
        <v>0</v>
      </c>
      <c r="I23">
        <v>0</v>
      </c>
      <c r="J23">
        <v>4</v>
      </c>
      <c r="K23">
        <v>11</v>
      </c>
      <c r="L23">
        <v>404</v>
      </c>
      <c r="M23">
        <v>77.545000000000002</v>
      </c>
      <c r="N23">
        <v>0</v>
      </c>
      <c r="O23">
        <v>0</v>
      </c>
      <c r="P23" s="17">
        <v>3</v>
      </c>
      <c r="Q23">
        <v>3</v>
      </c>
      <c r="S23">
        <v>0</v>
      </c>
    </row>
    <row r="24" spans="1:19" x14ac:dyDescent="0.25">
      <c r="A24" s="21" t="s">
        <v>489</v>
      </c>
      <c r="B24">
        <v>11</v>
      </c>
      <c r="C24">
        <v>53</v>
      </c>
      <c r="D24">
        <v>647</v>
      </c>
      <c r="E24">
        <v>47</v>
      </c>
      <c r="F24">
        <v>6</v>
      </c>
      <c r="G24">
        <v>6</v>
      </c>
      <c r="H24">
        <v>1</v>
      </c>
      <c r="I24">
        <v>0</v>
      </c>
      <c r="J24">
        <v>62</v>
      </c>
      <c r="K24">
        <v>0</v>
      </c>
      <c r="L24">
        <v>0</v>
      </c>
      <c r="M24">
        <v>0</v>
      </c>
      <c r="N24">
        <v>0</v>
      </c>
      <c r="O24">
        <v>0</v>
      </c>
      <c r="P24">
        <v>4</v>
      </c>
      <c r="Q24">
        <v>22</v>
      </c>
      <c r="S24">
        <v>0</v>
      </c>
    </row>
    <row r="25" spans="1:19" x14ac:dyDescent="0.25">
      <c r="A25" s="21" t="s">
        <v>510</v>
      </c>
      <c r="B25">
        <v>2</v>
      </c>
      <c r="C25">
        <v>3</v>
      </c>
      <c r="D25">
        <v>4</v>
      </c>
      <c r="E25">
        <v>3</v>
      </c>
      <c r="F25">
        <v>1</v>
      </c>
      <c r="G25">
        <v>1</v>
      </c>
      <c r="H25">
        <v>0</v>
      </c>
      <c r="I25">
        <v>0</v>
      </c>
      <c r="J25">
        <v>3</v>
      </c>
      <c r="K25">
        <v>1</v>
      </c>
      <c r="L25">
        <v>5</v>
      </c>
      <c r="M25">
        <v>5</v>
      </c>
      <c r="N25">
        <v>0</v>
      </c>
      <c r="O25">
        <v>0</v>
      </c>
      <c r="P25" s="17">
        <v>1</v>
      </c>
      <c r="Q25">
        <v>0</v>
      </c>
      <c r="S25">
        <v>0</v>
      </c>
    </row>
    <row r="26" spans="1:19" x14ac:dyDescent="0.25">
      <c r="A26" s="21" t="s">
        <v>553</v>
      </c>
      <c r="B26">
        <v>9</v>
      </c>
      <c r="C26">
        <v>32</v>
      </c>
      <c r="D26">
        <v>237</v>
      </c>
      <c r="E26">
        <v>25</v>
      </c>
      <c r="F26">
        <v>2</v>
      </c>
      <c r="G26">
        <v>5</v>
      </c>
      <c r="H26">
        <v>0</v>
      </c>
      <c r="I26">
        <v>0</v>
      </c>
      <c r="J26">
        <v>30</v>
      </c>
      <c r="K26">
        <v>9</v>
      </c>
      <c r="L26">
        <v>566</v>
      </c>
      <c r="M26">
        <v>99.67</v>
      </c>
      <c r="N26">
        <v>0</v>
      </c>
      <c r="O26">
        <v>0</v>
      </c>
      <c r="P26" s="17">
        <v>4</v>
      </c>
      <c r="Q26">
        <v>12</v>
      </c>
      <c r="S26">
        <v>0</v>
      </c>
    </row>
    <row r="27" spans="1:19" x14ac:dyDescent="0.25">
      <c r="A27" s="21" t="s">
        <v>516</v>
      </c>
      <c r="B27">
        <v>2</v>
      </c>
      <c r="C27">
        <v>4</v>
      </c>
      <c r="D27">
        <v>21</v>
      </c>
      <c r="E27">
        <v>2</v>
      </c>
      <c r="F27">
        <v>0</v>
      </c>
      <c r="G27">
        <v>1</v>
      </c>
      <c r="H27">
        <v>0</v>
      </c>
      <c r="I27">
        <v>0</v>
      </c>
      <c r="J27">
        <v>17</v>
      </c>
      <c r="K27">
        <v>0</v>
      </c>
      <c r="L27">
        <v>0</v>
      </c>
      <c r="M27">
        <v>0</v>
      </c>
      <c r="N27">
        <v>0</v>
      </c>
      <c r="O27">
        <v>0</v>
      </c>
      <c r="P27">
        <v>1</v>
      </c>
      <c r="Q27">
        <v>0</v>
      </c>
      <c r="S27">
        <v>0</v>
      </c>
    </row>
    <row r="28" spans="1:19" x14ac:dyDescent="0.25">
      <c r="A28" s="21" t="s">
        <v>984</v>
      </c>
      <c r="B28">
        <v>1</v>
      </c>
      <c r="C28">
        <v>1</v>
      </c>
      <c r="D28">
        <v>0</v>
      </c>
      <c r="E28">
        <v>1</v>
      </c>
      <c r="F28">
        <v>1</v>
      </c>
      <c r="H28">
        <v>0</v>
      </c>
      <c r="I28">
        <v>0</v>
      </c>
      <c r="J28">
        <v>0.1</v>
      </c>
      <c r="K28">
        <v>0</v>
      </c>
      <c r="L28">
        <v>17</v>
      </c>
      <c r="N28">
        <v>0</v>
      </c>
      <c r="P28">
        <v>1</v>
      </c>
      <c r="Q28">
        <v>0</v>
      </c>
      <c r="S28">
        <v>0</v>
      </c>
    </row>
    <row r="29" spans="1:19" x14ac:dyDescent="0.25">
      <c r="A29" s="21" t="s">
        <v>511</v>
      </c>
      <c r="B29">
        <v>2</v>
      </c>
      <c r="C29">
        <v>3</v>
      </c>
      <c r="D29">
        <v>9</v>
      </c>
      <c r="E29">
        <v>2</v>
      </c>
      <c r="F29">
        <v>0</v>
      </c>
      <c r="G29">
        <v>1</v>
      </c>
      <c r="H29">
        <v>0</v>
      </c>
      <c r="I29">
        <v>0</v>
      </c>
      <c r="J29">
        <v>8</v>
      </c>
      <c r="K29">
        <v>0</v>
      </c>
      <c r="L29">
        <v>0</v>
      </c>
      <c r="M29">
        <v>0</v>
      </c>
      <c r="N29">
        <v>0</v>
      </c>
      <c r="O29">
        <v>0</v>
      </c>
      <c r="P29">
        <v>1</v>
      </c>
      <c r="Q29">
        <v>2</v>
      </c>
      <c r="S29">
        <v>1</v>
      </c>
    </row>
    <row r="30" spans="1:19" x14ac:dyDescent="0.25">
      <c r="A30" s="21" t="s">
        <v>491</v>
      </c>
      <c r="B30">
        <v>2</v>
      </c>
      <c r="C30">
        <v>6</v>
      </c>
      <c r="D30">
        <v>41</v>
      </c>
      <c r="E30">
        <v>6</v>
      </c>
      <c r="F30">
        <v>0</v>
      </c>
      <c r="G30">
        <v>1</v>
      </c>
      <c r="H30">
        <v>0</v>
      </c>
      <c r="I30">
        <v>0</v>
      </c>
      <c r="J30">
        <v>19</v>
      </c>
      <c r="M30">
        <v>0</v>
      </c>
      <c r="P30" s="17"/>
      <c r="Q30">
        <v>3</v>
      </c>
      <c r="S30">
        <v>0</v>
      </c>
    </row>
    <row r="31" spans="1:19" x14ac:dyDescent="0.25">
      <c r="A31" s="21" t="s">
        <v>531</v>
      </c>
      <c r="B31">
        <v>2</v>
      </c>
      <c r="C31">
        <v>10</v>
      </c>
      <c r="D31">
        <v>175</v>
      </c>
      <c r="E31">
        <v>8</v>
      </c>
      <c r="F31">
        <v>1</v>
      </c>
      <c r="G31">
        <v>1</v>
      </c>
      <c r="H31">
        <v>2</v>
      </c>
      <c r="I31">
        <v>0</v>
      </c>
      <c r="J31">
        <v>53</v>
      </c>
      <c r="K31">
        <v>12</v>
      </c>
      <c r="L31">
        <v>218</v>
      </c>
      <c r="M31">
        <v>18.170000000000002</v>
      </c>
      <c r="N31">
        <v>0</v>
      </c>
      <c r="P31">
        <v>1</v>
      </c>
      <c r="Q31">
        <v>4</v>
      </c>
      <c r="S31">
        <v>0</v>
      </c>
    </row>
    <row r="32" spans="1:19" x14ac:dyDescent="0.25">
      <c r="A32" s="21" t="s">
        <v>506</v>
      </c>
      <c r="B32">
        <v>7</v>
      </c>
      <c r="C32">
        <v>24</v>
      </c>
      <c r="D32">
        <v>93</v>
      </c>
      <c r="E32">
        <v>18</v>
      </c>
      <c r="F32">
        <v>4</v>
      </c>
      <c r="G32">
        <v>4</v>
      </c>
      <c r="H32">
        <v>0</v>
      </c>
      <c r="I32">
        <v>0</v>
      </c>
      <c r="J32">
        <v>22.1</v>
      </c>
      <c r="K32">
        <v>16</v>
      </c>
      <c r="L32">
        <v>538</v>
      </c>
      <c r="M32">
        <v>244.36363636363637</v>
      </c>
      <c r="N32">
        <v>0</v>
      </c>
      <c r="O32">
        <v>0</v>
      </c>
      <c r="P32" s="17">
        <v>4</v>
      </c>
      <c r="Q32">
        <v>7</v>
      </c>
      <c r="S32">
        <v>0</v>
      </c>
    </row>
    <row r="33" spans="1:19" x14ac:dyDescent="0.25">
      <c r="A33" s="21" t="s">
        <v>492</v>
      </c>
      <c r="B33">
        <v>8</v>
      </c>
      <c r="C33">
        <v>12</v>
      </c>
      <c r="D33">
        <v>100</v>
      </c>
      <c r="E33">
        <v>9</v>
      </c>
      <c r="F33">
        <v>1</v>
      </c>
      <c r="G33">
        <v>4</v>
      </c>
      <c r="H33">
        <v>0</v>
      </c>
      <c r="I33">
        <v>0</v>
      </c>
      <c r="J33">
        <v>22</v>
      </c>
      <c r="K33">
        <v>0</v>
      </c>
      <c r="L33">
        <v>0</v>
      </c>
      <c r="M33">
        <v>0</v>
      </c>
      <c r="N33">
        <v>0</v>
      </c>
      <c r="O33">
        <v>0</v>
      </c>
      <c r="P33" s="17">
        <v>2</v>
      </c>
      <c r="Q33">
        <v>10</v>
      </c>
      <c r="S33">
        <v>1</v>
      </c>
    </row>
    <row r="34" spans="1:19" x14ac:dyDescent="0.25">
      <c r="A34" s="21" t="s">
        <v>494</v>
      </c>
      <c r="B34">
        <v>4</v>
      </c>
      <c r="C34">
        <v>22</v>
      </c>
      <c r="D34">
        <v>125</v>
      </c>
      <c r="E34">
        <v>17</v>
      </c>
      <c r="F34">
        <v>5</v>
      </c>
      <c r="G34">
        <v>2</v>
      </c>
      <c r="H34">
        <v>0</v>
      </c>
      <c r="I34">
        <v>0</v>
      </c>
      <c r="J34">
        <v>26</v>
      </c>
      <c r="K34">
        <v>29</v>
      </c>
      <c r="L34">
        <v>700</v>
      </c>
      <c r="M34">
        <v>49.120000000000005</v>
      </c>
      <c r="N34">
        <v>1</v>
      </c>
      <c r="O34">
        <v>0</v>
      </c>
      <c r="P34" s="17">
        <v>2</v>
      </c>
      <c r="Q34">
        <v>7</v>
      </c>
      <c r="S34">
        <v>0</v>
      </c>
    </row>
    <row r="35" spans="1:19" x14ac:dyDescent="0.25">
      <c r="A35" s="21" t="s">
        <v>983</v>
      </c>
      <c r="B35">
        <v>1</v>
      </c>
      <c r="C35">
        <v>11</v>
      </c>
      <c r="D35">
        <v>334</v>
      </c>
      <c r="E35">
        <v>14</v>
      </c>
      <c r="F35">
        <v>3</v>
      </c>
      <c r="G35">
        <v>1</v>
      </c>
      <c r="H35">
        <v>1</v>
      </c>
      <c r="I35">
        <v>1</v>
      </c>
      <c r="J35">
        <v>107</v>
      </c>
      <c r="K35">
        <v>0</v>
      </c>
      <c r="L35">
        <v>21</v>
      </c>
      <c r="N35">
        <v>0</v>
      </c>
      <c r="P35" s="17">
        <v>1</v>
      </c>
      <c r="Q35">
        <v>6</v>
      </c>
      <c r="S35">
        <v>0</v>
      </c>
    </row>
    <row r="36" spans="1:19" x14ac:dyDescent="0.25">
      <c r="A36" s="21" t="s">
        <v>517</v>
      </c>
      <c r="B36">
        <v>3</v>
      </c>
      <c r="C36">
        <v>25</v>
      </c>
      <c r="D36">
        <v>281</v>
      </c>
      <c r="E36">
        <v>22</v>
      </c>
      <c r="F36">
        <v>2</v>
      </c>
      <c r="G36">
        <v>2</v>
      </c>
      <c r="H36">
        <v>0</v>
      </c>
      <c r="I36">
        <v>0</v>
      </c>
      <c r="J36">
        <v>43</v>
      </c>
      <c r="K36">
        <v>27</v>
      </c>
      <c r="L36">
        <v>584</v>
      </c>
      <c r="M36">
        <v>43.444444444444443</v>
      </c>
      <c r="N36">
        <v>0</v>
      </c>
      <c r="O36">
        <v>0</v>
      </c>
      <c r="P36" s="17">
        <v>2</v>
      </c>
      <c r="Q36">
        <v>3</v>
      </c>
      <c r="S36">
        <v>0</v>
      </c>
    </row>
    <row r="37" spans="1:19" x14ac:dyDescent="0.25">
      <c r="A37" s="21" t="s">
        <v>496</v>
      </c>
      <c r="B37">
        <v>6</v>
      </c>
      <c r="C37">
        <v>13</v>
      </c>
      <c r="D37">
        <v>80</v>
      </c>
      <c r="E37">
        <v>13</v>
      </c>
      <c r="F37">
        <v>3</v>
      </c>
      <c r="G37">
        <v>3</v>
      </c>
      <c r="H37">
        <v>0</v>
      </c>
      <c r="I37">
        <v>0</v>
      </c>
      <c r="J37">
        <v>42.1</v>
      </c>
      <c r="K37">
        <v>7</v>
      </c>
      <c r="L37">
        <v>234</v>
      </c>
      <c r="M37">
        <v>29.857142857142858</v>
      </c>
      <c r="N37">
        <v>0</v>
      </c>
      <c r="O37">
        <v>0</v>
      </c>
      <c r="P37" s="17">
        <v>2</v>
      </c>
      <c r="Q37">
        <v>3</v>
      </c>
      <c r="S37">
        <v>0</v>
      </c>
    </row>
    <row r="38" spans="1:19" x14ac:dyDescent="0.25">
      <c r="A38" t="s">
        <v>498</v>
      </c>
      <c r="B38">
        <v>8</v>
      </c>
      <c r="C38">
        <v>34</v>
      </c>
      <c r="D38">
        <v>211</v>
      </c>
      <c r="E38">
        <v>26</v>
      </c>
      <c r="F38">
        <v>6</v>
      </c>
      <c r="G38">
        <v>4</v>
      </c>
      <c r="H38">
        <v>0</v>
      </c>
      <c r="I38">
        <v>0</v>
      </c>
      <c r="J38">
        <v>18</v>
      </c>
      <c r="K38">
        <v>20</v>
      </c>
      <c r="L38">
        <v>667</v>
      </c>
      <c r="M38">
        <v>175.82999999999998</v>
      </c>
      <c r="N38">
        <v>0</v>
      </c>
      <c r="O38">
        <v>0</v>
      </c>
      <c r="P38">
        <v>4</v>
      </c>
      <c r="Q38">
        <v>9</v>
      </c>
      <c r="S38">
        <v>0</v>
      </c>
    </row>
    <row r="39" spans="1:19" x14ac:dyDescent="0.25">
      <c r="A39" t="s">
        <v>507</v>
      </c>
      <c r="B39">
        <v>4</v>
      </c>
      <c r="C39">
        <v>2</v>
      </c>
      <c r="D39">
        <v>6</v>
      </c>
      <c r="E39">
        <v>2</v>
      </c>
      <c r="F39">
        <v>1</v>
      </c>
      <c r="G39">
        <v>2</v>
      </c>
      <c r="H39">
        <v>0</v>
      </c>
      <c r="I39">
        <v>0</v>
      </c>
      <c r="J39">
        <v>6.1</v>
      </c>
      <c r="K39">
        <v>0</v>
      </c>
      <c r="L39">
        <v>13</v>
      </c>
      <c r="M39">
        <v>0</v>
      </c>
      <c r="N39">
        <v>0</v>
      </c>
      <c r="O39">
        <v>0</v>
      </c>
      <c r="P39">
        <v>2</v>
      </c>
      <c r="Q39">
        <v>0</v>
      </c>
      <c r="S39">
        <v>0</v>
      </c>
    </row>
    <row r="40" spans="1:19" x14ac:dyDescent="0.25">
      <c r="A40" t="s">
        <v>499</v>
      </c>
      <c r="B40">
        <v>7</v>
      </c>
      <c r="C40">
        <v>38</v>
      </c>
      <c r="D40">
        <v>103</v>
      </c>
      <c r="E40">
        <v>23</v>
      </c>
      <c r="F40">
        <v>12</v>
      </c>
      <c r="G40">
        <v>4</v>
      </c>
      <c r="H40">
        <v>0</v>
      </c>
      <c r="I40">
        <v>0</v>
      </c>
      <c r="J40">
        <v>22.1</v>
      </c>
      <c r="K40">
        <v>48</v>
      </c>
      <c r="L40">
        <v>1045</v>
      </c>
      <c r="M40">
        <v>81.082499999999996</v>
      </c>
      <c r="N40">
        <v>1</v>
      </c>
      <c r="O40">
        <v>0</v>
      </c>
      <c r="P40">
        <v>4</v>
      </c>
      <c r="Q40">
        <v>4</v>
      </c>
      <c r="S40">
        <v>0</v>
      </c>
    </row>
  </sheetData>
  <autoFilter ref="A1:S37" xr:uid="{8E8002FA-343B-4AA5-8A9D-8DFE6E5C96A8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D7B32-1130-448B-B701-B899F3CF7D56}">
  <dimension ref="A1:V43"/>
  <sheetViews>
    <sheetView workbookViewId="0"/>
  </sheetViews>
  <sheetFormatPr defaultRowHeight="15" x14ac:dyDescent="0.25"/>
  <cols>
    <col min="1" max="1" width="18.7109375" bestFit="1" customWidth="1"/>
    <col min="2" max="2" width="19.28515625" bestFit="1" customWidth="1"/>
    <col min="3" max="3" width="14.85546875" bestFit="1" customWidth="1"/>
    <col min="4" max="4" width="13.7109375" bestFit="1" customWidth="1"/>
    <col min="5" max="5" width="17.28515625" bestFit="1" customWidth="1"/>
    <col min="6" max="6" width="15.140625" bestFit="1" customWidth="1"/>
    <col min="7" max="7" width="19.85546875" bestFit="1" customWidth="1"/>
    <col min="8" max="8" width="16.28515625" bestFit="1" customWidth="1"/>
    <col min="9" max="9" width="19.28515625" bestFit="1" customWidth="1"/>
    <col min="10" max="10" width="21.28515625" bestFit="1" customWidth="1"/>
    <col min="11" max="11" width="12.28515625" bestFit="1" customWidth="1"/>
    <col min="12" max="12" width="20.140625" bestFit="1" customWidth="1"/>
    <col min="13" max="13" width="18.5703125" bestFit="1" customWidth="1"/>
    <col min="14" max="14" width="13.7109375" bestFit="1" customWidth="1"/>
    <col min="15" max="15" width="14.7109375" bestFit="1" customWidth="1"/>
    <col min="16" max="16" width="22.28515625" bestFit="1" customWidth="1"/>
    <col min="17" max="17" width="24.42578125" bestFit="1" customWidth="1"/>
    <col min="18" max="18" width="23.42578125" bestFit="1" customWidth="1"/>
    <col min="19" max="19" width="20.140625" bestFit="1" customWidth="1"/>
    <col min="20" max="20" width="14.5703125" bestFit="1" customWidth="1"/>
    <col min="21" max="21" width="15.28515625" bestFit="1" customWidth="1"/>
    <col min="22" max="23" width="17.140625" bestFit="1" customWidth="1"/>
  </cols>
  <sheetData>
    <row r="1" spans="1:22" ht="14.1" customHeight="1" x14ac:dyDescent="0.25">
      <c r="A1" s="33" t="s">
        <v>1050</v>
      </c>
      <c r="B1" s="34" t="s">
        <v>1051</v>
      </c>
      <c r="C1" s="33" t="s">
        <v>964</v>
      </c>
      <c r="D1" s="33" t="s">
        <v>468</v>
      </c>
      <c r="E1" s="33" t="s">
        <v>521</v>
      </c>
      <c r="F1" s="34" t="s">
        <v>1052</v>
      </c>
      <c r="G1" s="34" t="s">
        <v>1053</v>
      </c>
      <c r="H1" s="35" t="s">
        <v>1054</v>
      </c>
      <c r="I1" s="34" t="s">
        <v>1055</v>
      </c>
      <c r="J1" s="34" t="s">
        <v>1056</v>
      </c>
      <c r="K1" s="34" t="s">
        <v>1045</v>
      </c>
      <c r="L1" s="34" t="s">
        <v>1057</v>
      </c>
      <c r="M1" s="34" t="s">
        <v>1058</v>
      </c>
      <c r="N1" s="33" t="s">
        <v>528</v>
      </c>
      <c r="O1" s="35" t="s">
        <v>1059</v>
      </c>
      <c r="P1" s="34" t="s">
        <v>1060</v>
      </c>
      <c r="Q1" s="34" t="s">
        <v>1047</v>
      </c>
      <c r="R1" s="34" t="s">
        <v>1048</v>
      </c>
      <c r="S1" s="33" t="s">
        <v>529</v>
      </c>
      <c r="T1" s="35" t="s">
        <v>1061</v>
      </c>
      <c r="U1" s="33" t="s">
        <v>1049</v>
      </c>
      <c r="V1" s="35" t="s">
        <v>1062</v>
      </c>
    </row>
    <row r="3" spans="1:22" x14ac:dyDescent="0.25">
      <c r="A3" s="18" t="s">
        <v>532</v>
      </c>
      <c r="B3" t="s">
        <v>534</v>
      </c>
      <c r="C3" t="s">
        <v>1063</v>
      </c>
      <c r="D3" t="s">
        <v>536</v>
      </c>
      <c r="E3" t="s">
        <v>535</v>
      </c>
      <c r="F3" t="s">
        <v>537</v>
      </c>
      <c r="G3" t="s">
        <v>538</v>
      </c>
      <c r="H3" t="s">
        <v>539</v>
      </c>
      <c r="I3" t="s">
        <v>547</v>
      </c>
      <c r="J3" t="s">
        <v>1067</v>
      </c>
      <c r="K3" t="s">
        <v>1064</v>
      </c>
      <c r="L3" t="s">
        <v>540</v>
      </c>
      <c r="M3" t="s">
        <v>541</v>
      </c>
      <c r="N3" t="s">
        <v>542</v>
      </c>
      <c r="O3" t="s">
        <v>543</v>
      </c>
      <c r="P3" t="s">
        <v>1068</v>
      </c>
      <c r="Q3" t="s">
        <v>1069</v>
      </c>
      <c r="R3" t="s">
        <v>1070</v>
      </c>
      <c r="S3" t="s">
        <v>546</v>
      </c>
      <c r="T3" t="s">
        <v>544</v>
      </c>
      <c r="U3" t="s">
        <v>1066</v>
      </c>
      <c r="V3" t="s">
        <v>545</v>
      </c>
    </row>
    <row r="4" spans="1:22" x14ac:dyDescent="0.25">
      <c r="A4" s="19" t="s">
        <v>514</v>
      </c>
      <c r="B4">
        <v>1</v>
      </c>
      <c r="C4">
        <v>10</v>
      </c>
      <c r="D4">
        <v>8</v>
      </c>
      <c r="E4">
        <v>22</v>
      </c>
      <c r="F4">
        <v>0</v>
      </c>
      <c r="G4">
        <v>0</v>
      </c>
      <c r="H4">
        <v>0</v>
      </c>
      <c r="I4">
        <v>6</v>
      </c>
      <c r="J4" s="25">
        <v>2.75</v>
      </c>
      <c r="K4">
        <v>37.5</v>
      </c>
      <c r="L4">
        <v>7</v>
      </c>
      <c r="M4">
        <v>218</v>
      </c>
      <c r="N4">
        <v>0</v>
      </c>
      <c r="O4">
        <v>0</v>
      </c>
      <c r="P4" s="25">
        <v>31.142857142857142</v>
      </c>
      <c r="Q4" s="25">
        <v>32.142857142857146</v>
      </c>
      <c r="R4" s="25">
        <v>5.8133333333333335</v>
      </c>
      <c r="S4">
        <v>1</v>
      </c>
      <c r="T4">
        <v>1</v>
      </c>
    </row>
    <row r="5" spans="1:22" x14ac:dyDescent="0.25">
      <c r="A5" s="19" t="s">
        <v>474</v>
      </c>
      <c r="B5">
        <v>4</v>
      </c>
      <c r="C5">
        <v>51</v>
      </c>
      <c r="D5">
        <v>49</v>
      </c>
      <c r="E5">
        <v>1297</v>
      </c>
      <c r="F5">
        <v>5</v>
      </c>
      <c r="G5">
        <v>7</v>
      </c>
      <c r="H5">
        <v>2</v>
      </c>
      <c r="I5">
        <v>121</v>
      </c>
      <c r="J5" s="25">
        <v>29.477272727272727</v>
      </c>
      <c r="K5">
        <v>689.59999999999991</v>
      </c>
      <c r="L5">
        <v>99</v>
      </c>
      <c r="M5">
        <v>2037</v>
      </c>
      <c r="N5">
        <v>6</v>
      </c>
      <c r="O5">
        <v>0</v>
      </c>
      <c r="P5" s="25">
        <v>20.575757575757574</v>
      </c>
      <c r="Q5" s="25">
        <v>41.79393939393939</v>
      </c>
      <c r="R5" s="25">
        <v>2.9538863109048727</v>
      </c>
      <c r="S5">
        <v>4</v>
      </c>
      <c r="T5">
        <v>18</v>
      </c>
      <c r="U5">
        <v>3</v>
      </c>
      <c r="V5">
        <v>0</v>
      </c>
    </row>
    <row r="6" spans="1:22" x14ac:dyDescent="0.25">
      <c r="A6" s="19" t="s">
        <v>548</v>
      </c>
      <c r="B6">
        <v>2</v>
      </c>
      <c r="C6">
        <v>11</v>
      </c>
      <c r="D6">
        <v>9</v>
      </c>
      <c r="E6">
        <v>83</v>
      </c>
      <c r="F6">
        <v>0</v>
      </c>
      <c r="G6">
        <v>0</v>
      </c>
      <c r="H6">
        <v>0</v>
      </c>
      <c r="I6">
        <v>28</v>
      </c>
      <c r="J6" s="25">
        <v>9.2222222222222214</v>
      </c>
      <c r="K6">
        <v>174.3</v>
      </c>
      <c r="L6">
        <v>33</v>
      </c>
      <c r="M6">
        <v>391</v>
      </c>
      <c r="N6">
        <v>2</v>
      </c>
      <c r="O6">
        <v>0</v>
      </c>
      <c r="P6" s="25">
        <v>11.848484848484848</v>
      </c>
      <c r="Q6" s="25">
        <v>31.690909090909095</v>
      </c>
      <c r="R6" s="25">
        <v>2.2432587492828455</v>
      </c>
      <c r="S6">
        <v>2</v>
      </c>
      <c r="T6">
        <v>4</v>
      </c>
      <c r="U6">
        <v>0</v>
      </c>
      <c r="V6">
        <v>0</v>
      </c>
    </row>
    <row r="7" spans="1:22" x14ac:dyDescent="0.25">
      <c r="A7" s="19" t="s">
        <v>476</v>
      </c>
      <c r="B7">
        <v>2</v>
      </c>
      <c r="C7">
        <v>18</v>
      </c>
      <c r="D7">
        <v>17</v>
      </c>
      <c r="E7">
        <v>412</v>
      </c>
      <c r="F7">
        <v>2</v>
      </c>
      <c r="G7">
        <v>2</v>
      </c>
      <c r="H7">
        <v>1</v>
      </c>
      <c r="I7">
        <v>117</v>
      </c>
      <c r="J7" s="25">
        <v>27.466666666666665</v>
      </c>
      <c r="K7">
        <v>239.29999999999998</v>
      </c>
      <c r="L7">
        <v>32</v>
      </c>
      <c r="M7">
        <v>707</v>
      </c>
      <c r="N7">
        <v>1</v>
      </c>
      <c r="O7">
        <v>0</v>
      </c>
      <c r="P7" s="25">
        <v>22.09375</v>
      </c>
      <c r="Q7" s="25">
        <v>44.868749999999999</v>
      </c>
      <c r="R7" s="25">
        <v>2.9544504805683247</v>
      </c>
      <c r="S7">
        <v>2</v>
      </c>
      <c r="T7">
        <v>8</v>
      </c>
    </row>
    <row r="8" spans="1:22" x14ac:dyDescent="0.25">
      <c r="A8" s="19" t="s">
        <v>549</v>
      </c>
      <c r="B8">
        <v>1</v>
      </c>
      <c r="C8">
        <v>1</v>
      </c>
      <c r="D8">
        <v>1</v>
      </c>
      <c r="E8">
        <v>6</v>
      </c>
      <c r="F8">
        <v>0</v>
      </c>
      <c r="G8">
        <v>0</v>
      </c>
      <c r="H8">
        <v>0</v>
      </c>
      <c r="I8">
        <v>6</v>
      </c>
      <c r="J8" s="25">
        <v>6</v>
      </c>
      <c r="K8">
        <v>7</v>
      </c>
      <c r="L8">
        <v>2</v>
      </c>
      <c r="M8">
        <v>46</v>
      </c>
      <c r="N8">
        <v>0</v>
      </c>
      <c r="O8">
        <v>0</v>
      </c>
      <c r="P8" s="25">
        <v>23</v>
      </c>
      <c r="Q8" s="25">
        <v>21</v>
      </c>
      <c r="R8" s="25">
        <v>6.5714285714285712</v>
      </c>
      <c r="S8">
        <v>1</v>
      </c>
    </row>
    <row r="9" spans="1:22" x14ac:dyDescent="0.25">
      <c r="A9" s="19" t="s">
        <v>502</v>
      </c>
      <c r="B9">
        <v>4</v>
      </c>
      <c r="C9">
        <v>39</v>
      </c>
      <c r="D9">
        <v>26</v>
      </c>
      <c r="E9">
        <v>165</v>
      </c>
      <c r="F9">
        <v>12</v>
      </c>
      <c r="G9">
        <v>0</v>
      </c>
      <c r="H9">
        <v>0</v>
      </c>
      <c r="I9">
        <v>30</v>
      </c>
      <c r="J9" s="25">
        <v>11.785714285714286</v>
      </c>
      <c r="K9">
        <v>336.3</v>
      </c>
      <c r="L9">
        <v>58</v>
      </c>
      <c r="M9">
        <v>1377</v>
      </c>
      <c r="N9">
        <v>1</v>
      </c>
      <c r="O9">
        <v>0</v>
      </c>
      <c r="P9" s="25">
        <v>23.741379310344829</v>
      </c>
      <c r="Q9" s="25">
        <v>34.789655172413795</v>
      </c>
      <c r="R9" s="25">
        <v>4.0945584299732376</v>
      </c>
      <c r="S9">
        <v>4</v>
      </c>
      <c r="T9">
        <v>8</v>
      </c>
      <c r="U9">
        <v>0</v>
      </c>
      <c r="V9">
        <v>0</v>
      </c>
    </row>
    <row r="10" spans="1:22" x14ac:dyDescent="0.25">
      <c r="A10" s="19" t="s">
        <v>477</v>
      </c>
      <c r="B10">
        <v>2</v>
      </c>
      <c r="C10">
        <v>26</v>
      </c>
      <c r="D10">
        <v>25</v>
      </c>
      <c r="E10">
        <v>914</v>
      </c>
      <c r="F10">
        <v>2</v>
      </c>
      <c r="G10">
        <v>4</v>
      </c>
      <c r="H10">
        <v>2</v>
      </c>
      <c r="I10">
        <v>109.1</v>
      </c>
      <c r="J10" s="25">
        <v>39.739130434782609</v>
      </c>
      <c r="K10">
        <v>87.6</v>
      </c>
      <c r="L10">
        <v>10</v>
      </c>
      <c r="M10">
        <v>238</v>
      </c>
      <c r="N10">
        <v>0</v>
      </c>
      <c r="O10">
        <v>0</v>
      </c>
      <c r="P10" s="25">
        <v>23.8</v>
      </c>
      <c r="Q10" s="25">
        <v>52.559999999999988</v>
      </c>
      <c r="R10" s="25">
        <v>2.7168949771689501</v>
      </c>
      <c r="S10">
        <v>2</v>
      </c>
      <c r="T10">
        <v>8</v>
      </c>
    </row>
    <row r="11" spans="1:22" x14ac:dyDescent="0.25">
      <c r="A11" s="19" t="s">
        <v>478</v>
      </c>
      <c r="B11">
        <v>3</v>
      </c>
      <c r="C11">
        <v>27</v>
      </c>
      <c r="D11">
        <v>23</v>
      </c>
      <c r="E11">
        <v>222</v>
      </c>
      <c r="F11">
        <v>1</v>
      </c>
      <c r="G11">
        <v>1</v>
      </c>
      <c r="H11">
        <v>0</v>
      </c>
      <c r="I11">
        <v>59</v>
      </c>
      <c r="J11" s="25">
        <v>10.090909090909092</v>
      </c>
      <c r="K11">
        <v>0</v>
      </c>
      <c r="L11">
        <v>0</v>
      </c>
      <c r="M11">
        <v>0</v>
      </c>
      <c r="N11">
        <v>0</v>
      </c>
      <c r="O11">
        <v>0</v>
      </c>
      <c r="P11" s="25" t="e">
        <v>#DIV/0!</v>
      </c>
      <c r="Q11" s="25" t="e">
        <v>#DIV/0!</v>
      </c>
      <c r="R11" s="25" t="e">
        <v>#DIV/0!</v>
      </c>
      <c r="S11">
        <v>1</v>
      </c>
      <c r="T11">
        <v>32</v>
      </c>
      <c r="V11">
        <v>5</v>
      </c>
    </row>
    <row r="12" spans="1:22" x14ac:dyDescent="0.25">
      <c r="A12" s="19" t="s">
        <v>509</v>
      </c>
      <c r="B12">
        <v>4</v>
      </c>
      <c r="C12">
        <v>48</v>
      </c>
      <c r="D12">
        <v>48</v>
      </c>
      <c r="E12">
        <v>1188</v>
      </c>
      <c r="F12">
        <v>7</v>
      </c>
      <c r="G12">
        <v>5</v>
      </c>
      <c r="H12">
        <v>1</v>
      </c>
      <c r="I12">
        <v>103.1</v>
      </c>
      <c r="J12" s="25">
        <v>28.975609756097562</v>
      </c>
      <c r="K12">
        <v>296.2</v>
      </c>
      <c r="L12">
        <v>36</v>
      </c>
      <c r="M12">
        <v>1093</v>
      </c>
      <c r="N12">
        <v>0</v>
      </c>
      <c r="O12">
        <v>0</v>
      </c>
      <c r="P12" s="25">
        <v>30.361111111111111</v>
      </c>
      <c r="Q12" s="25">
        <v>49.36666666666666</v>
      </c>
      <c r="R12" s="25">
        <v>3.6900742741390955</v>
      </c>
      <c r="S12">
        <v>4</v>
      </c>
      <c r="T12">
        <v>31</v>
      </c>
      <c r="U12">
        <v>0</v>
      </c>
      <c r="V12">
        <v>0</v>
      </c>
    </row>
    <row r="13" spans="1:22" x14ac:dyDescent="0.25">
      <c r="A13" s="19" t="s">
        <v>479</v>
      </c>
      <c r="B13">
        <v>3</v>
      </c>
      <c r="C13">
        <v>29</v>
      </c>
      <c r="D13">
        <v>27</v>
      </c>
      <c r="E13">
        <v>325</v>
      </c>
      <c r="F13">
        <v>7</v>
      </c>
      <c r="G13">
        <v>2</v>
      </c>
      <c r="H13">
        <v>0</v>
      </c>
      <c r="I13">
        <v>69</v>
      </c>
      <c r="J13" s="25">
        <v>16.25</v>
      </c>
      <c r="K13">
        <v>222.60000000000002</v>
      </c>
      <c r="L13">
        <v>25</v>
      </c>
      <c r="M13">
        <v>746</v>
      </c>
      <c r="N13">
        <v>0</v>
      </c>
      <c r="O13">
        <v>0</v>
      </c>
      <c r="P13" s="25">
        <v>29.84</v>
      </c>
      <c r="Q13" s="25">
        <v>53.424000000000007</v>
      </c>
      <c r="R13" s="25">
        <v>3.351302785265049</v>
      </c>
      <c r="S13">
        <v>3</v>
      </c>
      <c r="T13">
        <v>14</v>
      </c>
    </row>
    <row r="14" spans="1:22" x14ac:dyDescent="0.25">
      <c r="A14" s="19" t="s">
        <v>550</v>
      </c>
      <c r="B14">
        <v>5</v>
      </c>
      <c r="C14">
        <v>62</v>
      </c>
      <c r="D14">
        <v>62</v>
      </c>
      <c r="E14">
        <v>1690</v>
      </c>
      <c r="F14">
        <v>6</v>
      </c>
      <c r="G14">
        <v>7</v>
      </c>
      <c r="H14">
        <v>2</v>
      </c>
      <c r="I14">
        <v>109</v>
      </c>
      <c r="J14" s="25">
        <v>30.178571428571427</v>
      </c>
      <c r="K14">
        <v>0</v>
      </c>
      <c r="L14">
        <v>0</v>
      </c>
      <c r="M14">
        <v>0</v>
      </c>
      <c r="N14">
        <v>0</v>
      </c>
      <c r="O14">
        <v>0</v>
      </c>
      <c r="P14" s="25" t="e">
        <v>#DIV/0!</v>
      </c>
      <c r="Q14" s="25" t="e">
        <v>#DIV/0!</v>
      </c>
      <c r="R14" s="25" t="e">
        <v>#DIV/0!</v>
      </c>
      <c r="S14">
        <v>4</v>
      </c>
      <c r="T14">
        <v>60</v>
      </c>
      <c r="U14">
        <v>1</v>
      </c>
      <c r="V14">
        <v>17</v>
      </c>
    </row>
    <row r="15" spans="1:22" x14ac:dyDescent="0.25">
      <c r="A15" s="19" t="s">
        <v>513</v>
      </c>
      <c r="B15">
        <v>2</v>
      </c>
      <c r="C15">
        <v>9</v>
      </c>
      <c r="D15">
        <v>8</v>
      </c>
      <c r="E15">
        <v>91</v>
      </c>
      <c r="F15">
        <v>2</v>
      </c>
      <c r="G15">
        <v>0</v>
      </c>
      <c r="H15">
        <v>0</v>
      </c>
      <c r="I15">
        <v>27</v>
      </c>
      <c r="J15" s="25">
        <v>15.166666666666666</v>
      </c>
      <c r="K15">
        <v>78.5</v>
      </c>
      <c r="L15">
        <v>15</v>
      </c>
      <c r="M15">
        <v>281</v>
      </c>
      <c r="N15">
        <v>0</v>
      </c>
      <c r="O15">
        <v>0</v>
      </c>
      <c r="P15" s="25">
        <v>18.733333333333334</v>
      </c>
      <c r="Q15" s="25">
        <v>31.4</v>
      </c>
      <c r="R15" s="25">
        <v>3.5796178343949046</v>
      </c>
      <c r="S15">
        <v>2</v>
      </c>
      <c r="T15">
        <v>5</v>
      </c>
    </row>
    <row r="16" spans="1:22" x14ac:dyDescent="0.25">
      <c r="A16" s="19" t="s">
        <v>481</v>
      </c>
      <c r="B16">
        <v>1</v>
      </c>
      <c r="C16">
        <v>8</v>
      </c>
      <c r="D16">
        <v>8</v>
      </c>
      <c r="E16">
        <v>184</v>
      </c>
      <c r="F16">
        <v>1</v>
      </c>
      <c r="G16">
        <v>0</v>
      </c>
      <c r="H16">
        <v>0</v>
      </c>
      <c r="I16">
        <v>0</v>
      </c>
      <c r="J16" s="25">
        <v>26.285714285714285</v>
      </c>
      <c r="P16" s="25" t="e">
        <v>#DIV/0!</v>
      </c>
      <c r="Q16" s="25" t="e">
        <v>#DIV/0!</v>
      </c>
      <c r="R16" s="25" t="e">
        <v>#DIV/0!</v>
      </c>
      <c r="T16">
        <v>2</v>
      </c>
    </row>
    <row r="17" spans="1:22" x14ac:dyDescent="0.25">
      <c r="A17" s="19" t="s">
        <v>503</v>
      </c>
      <c r="B17">
        <v>4</v>
      </c>
      <c r="C17">
        <v>19</v>
      </c>
      <c r="D17">
        <v>17</v>
      </c>
      <c r="E17">
        <v>244</v>
      </c>
      <c r="F17">
        <v>2</v>
      </c>
      <c r="G17">
        <v>0</v>
      </c>
      <c r="H17">
        <v>0</v>
      </c>
      <c r="I17">
        <v>49</v>
      </c>
      <c r="J17" s="25">
        <v>16.266666666666666</v>
      </c>
      <c r="K17">
        <v>3</v>
      </c>
      <c r="L17">
        <v>0</v>
      </c>
      <c r="M17">
        <v>9</v>
      </c>
      <c r="N17">
        <v>0</v>
      </c>
      <c r="O17">
        <v>0</v>
      </c>
      <c r="P17" s="25" t="e">
        <v>#DIV/0!</v>
      </c>
      <c r="Q17" s="25" t="e">
        <v>#DIV/0!</v>
      </c>
      <c r="R17" s="25">
        <v>3</v>
      </c>
      <c r="S17">
        <v>3</v>
      </c>
      <c r="T17">
        <v>6</v>
      </c>
      <c r="U17">
        <v>0</v>
      </c>
      <c r="V17">
        <v>0</v>
      </c>
    </row>
    <row r="18" spans="1:22" x14ac:dyDescent="0.25">
      <c r="A18" s="19" t="s">
        <v>483</v>
      </c>
      <c r="B18">
        <v>2</v>
      </c>
      <c r="C18">
        <v>9</v>
      </c>
      <c r="D18">
        <v>7</v>
      </c>
      <c r="E18">
        <v>181</v>
      </c>
      <c r="F18">
        <v>2</v>
      </c>
      <c r="G18">
        <v>0</v>
      </c>
      <c r="H18">
        <v>0</v>
      </c>
      <c r="I18">
        <v>48</v>
      </c>
      <c r="J18" s="25">
        <v>36.200000000000003</v>
      </c>
      <c r="K18">
        <v>149.4</v>
      </c>
      <c r="L18">
        <v>15</v>
      </c>
      <c r="M18">
        <v>363</v>
      </c>
      <c r="N18">
        <v>0</v>
      </c>
      <c r="O18">
        <v>0</v>
      </c>
      <c r="P18" s="25">
        <v>24.2</v>
      </c>
      <c r="Q18" s="25">
        <v>59.760000000000005</v>
      </c>
      <c r="R18" s="25">
        <v>2.429718875502008</v>
      </c>
      <c r="S18">
        <v>2</v>
      </c>
      <c r="T18">
        <v>2</v>
      </c>
    </row>
    <row r="19" spans="1:22" x14ac:dyDescent="0.25">
      <c r="A19" s="19" t="s">
        <v>484</v>
      </c>
      <c r="B19">
        <v>5</v>
      </c>
      <c r="C19">
        <v>35</v>
      </c>
      <c r="D19">
        <v>18</v>
      </c>
      <c r="E19">
        <v>32</v>
      </c>
      <c r="F19">
        <v>10</v>
      </c>
      <c r="G19">
        <v>0</v>
      </c>
      <c r="H19">
        <v>0</v>
      </c>
      <c r="I19">
        <v>13.1</v>
      </c>
      <c r="J19" s="25">
        <v>4</v>
      </c>
      <c r="K19">
        <v>220.2</v>
      </c>
      <c r="L19">
        <v>20</v>
      </c>
      <c r="M19">
        <v>935</v>
      </c>
      <c r="N19">
        <v>0</v>
      </c>
      <c r="O19">
        <v>0</v>
      </c>
      <c r="P19" s="25">
        <v>46.75</v>
      </c>
      <c r="Q19" s="25">
        <v>66.059999999999988</v>
      </c>
      <c r="R19" s="25">
        <v>4.2461398728428703</v>
      </c>
      <c r="S19">
        <v>5</v>
      </c>
      <c r="T19">
        <v>7</v>
      </c>
    </row>
    <row r="20" spans="1:22" x14ac:dyDescent="0.25">
      <c r="A20" s="19" t="s">
        <v>486</v>
      </c>
      <c r="B20">
        <v>2</v>
      </c>
      <c r="C20">
        <v>23</v>
      </c>
      <c r="D20">
        <v>21</v>
      </c>
      <c r="E20">
        <v>235</v>
      </c>
      <c r="F20">
        <v>3</v>
      </c>
      <c r="G20">
        <v>0</v>
      </c>
      <c r="H20">
        <v>0</v>
      </c>
      <c r="I20">
        <v>34</v>
      </c>
      <c r="J20" s="25">
        <v>13.055555555555555</v>
      </c>
      <c r="K20">
        <v>190.4</v>
      </c>
      <c r="L20">
        <v>29</v>
      </c>
      <c r="M20">
        <v>779</v>
      </c>
      <c r="N20">
        <v>0</v>
      </c>
      <c r="O20">
        <v>0</v>
      </c>
      <c r="P20" s="25">
        <v>26.862068965517242</v>
      </c>
      <c r="Q20" s="25">
        <v>39.393103448275866</v>
      </c>
      <c r="R20" s="25">
        <v>4.0913865546218489</v>
      </c>
      <c r="S20">
        <v>2</v>
      </c>
      <c r="T20">
        <v>5</v>
      </c>
    </row>
    <row r="21" spans="1:22" x14ac:dyDescent="0.25">
      <c r="A21" s="19" t="s">
        <v>551</v>
      </c>
      <c r="B21">
        <v>5</v>
      </c>
      <c r="C21">
        <v>55</v>
      </c>
      <c r="D21">
        <v>54</v>
      </c>
      <c r="E21">
        <v>859</v>
      </c>
      <c r="F21">
        <v>3</v>
      </c>
      <c r="G21">
        <v>3</v>
      </c>
      <c r="H21">
        <v>0</v>
      </c>
      <c r="I21">
        <v>71</v>
      </c>
      <c r="J21" s="25">
        <v>16.843137254901961</v>
      </c>
      <c r="K21">
        <v>1</v>
      </c>
      <c r="L21">
        <v>0</v>
      </c>
      <c r="M21">
        <v>3</v>
      </c>
      <c r="N21">
        <v>0</v>
      </c>
      <c r="O21">
        <v>0</v>
      </c>
      <c r="P21" s="25" t="e">
        <v>#DIV/0!</v>
      </c>
      <c r="Q21" s="25" t="e">
        <v>#DIV/0!</v>
      </c>
      <c r="R21" s="25">
        <v>3</v>
      </c>
      <c r="S21">
        <v>5</v>
      </c>
      <c r="T21">
        <v>19</v>
      </c>
      <c r="U21">
        <v>2</v>
      </c>
      <c r="V21">
        <v>0</v>
      </c>
    </row>
    <row r="22" spans="1:22" x14ac:dyDescent="0.25">
      <c r="A22" s="19" t="s">
        <v>504</v>
      </c>
      <c r="B22">
        <v>5</v>
      </c>
      <c r="C22">
        <v>59</v>
      </c>
      <c r="D22">
        <v>57</v>
      </c>
      <c r="E22">
        <v>1091</v>
      </c>
      <c r="F22">
        <v>3</v>
      </c>
      <c r="G22">
        <v>5</v>
      </c>
      <c r="H22">
        <v>1</v>
      </c>
      <c r="I22">
        <v>113</v>
      </c>
      <c r="J22" s="25">
        <v>20.203703703703702</v>
      </c>
      <c r="K22">
        <v>43.6</v>
      </c>
      <c r="L22">
        <v>2</v>
      </c>
      <c r="M22">
        <v>223</v>
      </c>
      <c r="N22">
        <v>0</v>
      </c>
      <c r="O22">
        <v>0</v>
      </c>
      <c r="P22" s="25">
        <v>111.5</v>
      </c>
      <c r="Q22" s="25">
        <v>130.80000000000001</v>
      </c>
      <c r="R22" s="25">
        <v>5.1146788990825689</v>
      </c>
      <c r="S22">
        <v>5</v>
      </c>
      <c r="T22">
        <v>16</v>
      </c>
      <c r="U22">
        <v>0</v>
      </c>
      <c r="V22">
        <v>0</v>
      </c>
    </row>
    <row r="23" spans="1:22" x14ac:dyDescent="0.25">
      <c r="A23" s="19" t="s">
        <v>552</v>
      </c>
      <c r="B23">
        <v>3</v>
      </c>
      <c r="C23">
        <v>31</v>
      </c>
      <c r="D23">
        <v>28</v>
      </c>
      <c r="E23">
        <v>395</v>
      </c>
      <c r="F23">
        <v>0</v>
      </c>
      <c r="G23">
        <v>0</v>
      </c>
      <c r="H23">
        <v>1</v>
      </c>
      <c r="I23">
        <v>113</v>
      </c>
      <c r="J23" s="25">
        <v>14.107142857142858</v>
      </c>
      <c r="K23">
        <v>211.2</v>
      </c>
      <c r="L23">
        <v>35</v>
      </c>
      <c r="M23">
        <v>935</v>
      </c>
      <c r="N23">
        <v>0</v>
      </c>
      <c r="O23">
        <v>0</v>
      </c>
      <c r="P23" s="25">
        <v>26.714285714285715</v>
      </c>
      <c r="Q23" s="25">
        <v>36.205714285714279</v>
      </c>
      <c r="R23" s="25">
        <v>4.4270833333333339</v>
      </c>
      <c r="S23">
        <v>3</v>
      </c>
      <c r="T23">
        <v>5</v>
      </c>
    </row>
    <row r="24" spans="1:22" x14ac:dyDescent="0.25">
      <c r="A24" s="19" t="s">
        <v>488</v>
      </c>
      <c r="B24">
        <v>5</v>
      </c>
      <c r="C24">
        <v>73</v>
      </c>
      <c r="D24">
        <v>71</v>
      </c>
      <c r="E24">
        <v>2222</v>
      </c>
      <c r="F24">
        <v>2</v>
      </c>
      <c r="G24">
        <v>11</v>
      </c>
      <c r="H24">
        <v>4</v>
      </c>
      <c r="I24">
        <v>115</v>
      </c>
      <c r="J24" s="25">
        <v>32.20289855072464</v>
      </c>
      <c r="K24">
        <v>28</v>
      </c>
      <c r="L24">
        <v>6</v>
      </c>
      <c r="M24">
        <v>131</v>
      </c>
      <c r="N24">
        <v>0</v>
      </c>
      <c r="O24">
        <v>0</v>
      </c>
      <c r="P24" s="25">
        <v>21.833333333333332</v>
      </c>
      <c r="Q24" s="25">
        <v>28</v>
      </c>
      <c r="R24" s="25">
        <v>4.6785714285714288</v>
      </c>
      <c r="S24">
        <v>3</v>
      </c>
      <c r="T24">
        <v>28</v>
      </c>
    </row>
    <row r="25" spans="1:22" x14ac:dyDescent="0.25">
      <c r="A25" s="19" t="s">
        <v>505</v>
      </c>
      <c r="B25">
        <v>3</v>
      </c>
      <c r="C25">
        <v>14</v>
      </c>
      <c r="D25">
        <v>10</v>
      </c>
      <c r="E25">
        <v>9</v>
      </c>
      <c r="F25">
        <v>7</v>
      </c>
      <c r="G25">
        <v>0</v>
      </c>
      <c r="H25">
        <v>0</v>
      </c>
      <c r="I25">
        <v>4</v>
      </c>
      <c r="J25" s="25">
        <v>3</v>
      </c>
      <c r="K25">
        <v>94.1</v>
      </c>
      <c r="L25">
        <v>11</v>
      </c>
      <c r="M25">
        <v>404</v>
      </c>
      <c r="N25">
        <v>0</v>
      </c>
      <c r="O25">
        <v>0</v>
      </c>
      <c r="P25" s="25">
        <v>36.727272727272727</v>
      </c>
      <c r="Q25" s="25">
        <v>51.327272727272721</v>
      </c>
      <c r="R25" s="25">
        <v>4.2933049946865038</v>
      </c>
      <c r="S25">
        <v>3</v>
      </c>
      <c r="T25">
        <v>3</v>
      </c>
    </row>
    <row r="26" spans="1:22" x14ac:dyDescent="0.25">
      <c r="A26" s="19" t="s">
        <v>489</v>
      </c>
      <c r="B26">
        <v>6</v>
      </c>
      <c r="C26">
        <v>55</v>
      </c>
      <c r="D26">
        <v>50</v>
      </c>
      <c r="E26">
        <v>654</v>
      </c>
      <c r="F26">
        <v>6</v>
      </c>
      <c r="G26">
        <v>1</v>
      </c>
      <c r="H26">
        <v>0</v>
      </c>
      <c r="I26">
        <v>62</v>
      </c>
      <c r="J26" s="25">
        <v>14.863636363636363</v>
      </c>
      <c r="K26">
        <v>0</v>
      </c>
      <c r="L26">
        <v>0</v>
      </c>
      <c r="M26">
        <v>0</v>
      </c>
      <c r="N26">
        <v>0</v>
      </c>
      <c r="O26">
        <v>0</v>
      </c>
      <c r="P26" s="25" t="e">
        <v>#DIV/0!</v>
      </c>
      <c r="Q26" s="25" t="e">
        <v>#DIV/0!</v>
      </c>
      <c r="R26" s="25" t="e">
        <v>#DIV/0!</v>
      </c>
      <c r="S26">
        <v>4</v>
      </c>
      <c r="T26">
        <v>26</v>
      </c>
      <c r="U26">
        <v>0</v>
      </c>
      <c r="V26">
        <v>0</v>
      </c>
    </row>
    <row r="27" spans="1:22" x14ac:dyDescent="0.25">
      <c r="A27" s="19" t="s">
        <v>510</v>
      </c>
      <c r="B27">
        <v>1</v>
      </c>
      <c r="C27">
        <v>3</v>
      </c>
      <c r="D27">
        <v>3</v>
      </c>
      <c r="E27">
        <v>4</v>
      </c>
      <c r="F27">
        <v>1</v>
      </c>
      <c r="G27">
        <v>0</v>
      </c>
      <c r="H27">
        <v>0</v>
      </c>
      <c r="I27">
        <v>3</v>
      </c>
      <c r="J27" s="25">
        <v>2</v>
      </c>
      <c r="K27">
        <v>3</v>
      </c>
      <c r="L27">
        <v>1</v>
      </c>
      <c r="M27">
        <v>5</v>
      </c>
      <c r="N27">
        <v>0</v>
      </c>
      <c r="O27">
        <v>0</v>
      </c>
      <c r="P27" s="25">
        <v>5</v>
      </c>
      <c r="Q27" s="25">
        <v>18</v>
      </c>
      <c r="R27" s="25">
        <v>1.6666666666666667</v>
      </c>
      <c r="S27">
        <v>1</v>
      </c>
    </row>
    <row r="28" spans="1:22" x14ac:dyDescent="0.25">
      <c r="A28" s="19" t="s">
        <v>553</v>
      </c>
      <c r="B28">
        <v>5</v>
      </c>
      <c r="C28">
        <v>34</v>
      </c>
      <c r="D28">
        <v>28</v>
      </c>
      <c r="E28">
        <v>266</v>
      </c>
      <c r="F28">
        <v>2</v>
      </c>
      <c r="G28">
        <v>0</v>
      </c>
      <c r="H28">
        <v>0</v>
      </c>
      <c r="I28">
        <v>30</v>
      </c>
      <c r="J28" s="25">
        <v>10.23076923076923</v>
      </c>
      <c r="K28">
        <v>135.1</v>
      </c>
      <c r="L28">
        <v>10</v>
      </c>
      <c r="M28">
        <v>576</v>
      </c>
      <c r="N28">
        <v>0</v>
      </c>
      <c r="O28">
        <v>0</v>
      </c>
      <c r="P28" s="25">
        <v>57.6</v>
      </c>
      <c r="Q28" s="25">
        <v>81.059999999999988</v>
      </c>
      <c r="R28" s="25">
        <v>4.2635085122131757</v>
      </c>
      <c r="S28">
        <v>4</v>
      </c>
      <c r="T28">
        <v>12</v>
      </c>
      <c r="U28">
        <v>3</v>
      </c>
      <c r="V28">
        <v>0</v>
      </c>
    </row>
    <row r="29" spans="1:22" x14ac:dyDescent="0.25">
      <c r="A29" s="19" t="s">
        <v>516</v>
      </c>
      <c r="B29">
        <v>1</v>
      </c>
      <c r="C29">
        <v>4</v>
      </c>
      <c r="D29">
        <v>2</v>
      </c>
      <c r="E29">
        <v>21</v>
      </c>
      <c r="F29">
        <v>0</v>
      </c>
      <c r="G29">
        <v>0</v>
      </c>
      <c r="H29">
        <v>0</v>
      </c>
      <c r="I29">
        <v>17</v>
      </c>
      <c r="J29" s="25">
        <v>10.5</v>
      </c>
      <c r="K29">
        <v>0</v>
      </c>
      <c r="L29">
        <v>0</v>
      </c>
      <c r="M29">
        <v>0</v>
      </c>
      <c r="N29">
        <v>0</v>
      </c>
      <c r="O29">
        <v>0</v>
      </c>
      <c r="P29" s="25" t="e">
        <v>#DIV/0!</v>
      </c>
      <c r="Q29" s="25" t="e">
        <v>#DIV/0!</v>
      </c>
      <c r="R29" s="25" t="e">
        <v>#DIV/0!</v>
      </c>
      <c r="S29">
        <v>1</v>
      </c>
      <c r="T29">
        <v>0</v>
      </c>
    </row>
    <row r="30" spans="1:22" x14ac:dyDescent="0.25">
      <c r="A30" s="19" t="s">
        <v>984</v>
      </c>
      <c r="B30">
        <v>1</v>
      </c>
      <c r="C30">
        <v>1</v>
      </c>
      <c r="D30">
        <v>1</v>
      </c>
      <c r="E30">
        <v>0</v>
      </c>
      <c r="F30">
        <v>1</v>
      </c>
      <c r="G30">
        <v>0</v>
      </c>
      <c r="H30">
        <v>0</v>
      </c>
      <c r="I30">
        <v>0.1</v>
      </c>
      <c r="J30" s="25" t="e">
        <v>#DIV/0!</v>
      </c>
      <c r="K30">
        <v>2</v>
      </c>
      <c r="L30">
        <v>0</v>
      </c>
      <c r="M30">
        <v>17</v>
      </c>
      <c r="N30">
        <v>0</v>
      </c>
      <c r="O30">
        <v>0</v>
      </c>
      <c r="P30" s="25" t="e">
        <v>#DIV/0!</v>
      </c>
      <c r="Q30" s="25" t="e">
        <v>#DIV/0!</v>
      </c>
      <c r="R30" s="25">
        <v>8.5</v>
      </c>
      <c r="S30">
        <v>1</v>
      </c>
      <c r="T30">
        <v>0</v>
      </c>
      <c r="U30">
        <v>0</v>
      </c>
      <c r="V30">
        <v>0</v>
      </c>
    </row>
    <row r="31" spans="1:22" x14ac:dyDescent="0.25">
      <c r="A31" s="19" t="s">
        <v>872</v>
      </c>
      <c r="B31">
        <v>1</v>
      </c>
      <c r="C31">
        <v>3</v>
      </c>
      <c r="D31">
        <v>2</v>
      </c>
      <c r="E31">
        <v>9</v>
      </c>
      <c r="F31">
        <v>0</v>
      </c>
      <c r="G31">
        <v>0</v>
      </c>
      <c r="H31">
        <v>0</v>
      </c>
      <c r="I31">
        <v>8</v>
      </c>
      <c r="J31" s="25">
        <v>4.5</v>
      </c>
      <c r="K31">
        <v>0</v>
      </c>
      <c r="L31">
        <v>0</v>
      </c>
      <c r="M31">
        <v>0</v>
      </c>
      <c r="N31">
        <v>0</v>
      </c>
      <c r="O31">
        <v>0</v>
      </c>
      <c r="P31" s="25" t="e">
        <v>#DIV/0!</v>
      </c>
      <c r="Q31" s="25" t="e">
        <v>#DIV/0!</v>
      </c>
      <c r="R31" s="25" t="e">
        <v>#DIV/0!</v>
      </c>
      <c r="S31">
        <v>1</v>
      </c>
      <c r="T31">
        <v>2</v>
      </c>
      <c r="V31">
        <v>1</v>
      </c>
    </row>
    <row r="32" spans="1:22" x14ac:dyDescent="0.25">
      <c r="A32" s="19" t="s">
        <v>491</v>
      </c>
      <c r="B32">
        <v>1</v>
      </c>
      <c r="C32">
        <v>6</v>
      </c>
      <c r="D32">
        <v>6</v>
      </c>
      <c r="E32">
        <v>41</v>
      </c>
      <c r="F32">
        <v>0</v>
      </c>
      <c r="G32">
        <v>0</v>
      </c>
      <c r="H32">
        <v>0</v>
      </c>
      <c r="I32">
        <v>19</v>
      </c>
      <c r="J32" s="25">
        <v>6.833333333333333</v>
      </c>
      <c r="P32" s="25" t="e">
        <v>#DIV/0!</v>
      </c>
      <c r="Q32" s="25" t="e">
        <v>#DIV/0!</v>
      </c>
      <c r="R32" s="25" t="e">
        <v>#DIV/0!</v>
      </c>
      <c r="T32">
        <v>3</v>
      </c>
    </row>
    <row r="33" spans="1:22" x14ac:dyDescent="0.25">
      <c r="A33" s="19" t="s">
        <v>531</v>
      </c>
      <c r="B33">
        <v>5</v>
      </c>
      <c r="C33">
        <v>36</v>
      </c>
      <c r="D33">
        <v>29</v>
      </c>
      <c r="E33">
        <v>271</v>
      </c>
      <c r="F33">
        <v>5</v>
      </c>
      <c r="G33">
        <v>2</v>
      </c>
      <c r="H33">
        <v>0</v>
      </c>
      <c r="I33">
        <v>53</v>
      </c>
      <c r="J33" s="25">
        <v>11.291666666666666</v>
      </c>
      <c r="K33">
        <v>231.1</v>
      </c>
      <c r="L33">
        <v>39</v>
      </c>
      <c r="M33">
        <v>851</v>
      </c>
      <c r="N33">
        <v>0</v>
      </c>
      <c r="O33">
        <v>0</v>
      </c>
      <c r="P33" s="25">
        <v>21.820512820512821</v>
      </c>
      <c r="Q33" s="25">
        <v>35.553846153846152</v>
      </c>
      <c r="R33" s="25">
        <v>3.6823885763738642</v>
      </c>
      <c r="S33">
        <v>5</v>
      </c>
      <c r="T33">
        <v>11</v>
      </c>
      <c r="U33">
        <v>0</v>
      </c>
      <c r="V33">
        <v>0</v>
      </c>
    </row>
    <row r="34" spans="1:22" x14ac:dyDescent="0.25">
      <c r="A34" s="19" t="s">
        <v>492</v>
      </c>
      <c r="B34">
        <v>4</v>
      </c>
      <c r="C34">
        <v>12</v>
      </c>
      <c r="D34">
        <v>9</v>
      </c>
      <c r="E34">
        <v>100</v>
      </c>
      <c r="F34">
        <v>1</v>
      </c>
      <c r="G34">
        <v>0</v>
      </c>
      <c r="H34">
        <v>0</v>
      </c>
      <c r="I34">
        <v>22</v>
      </c>
      <c r="J34" s="25">
        <v>12.5</v>
      </c>
      <c r="K34">
        <v>0</v>
      </c>
      <c r="L34">
        <v>0</v>
      </c>
      <c r="M34">
        <v>0</v>
      </c>
      <c r="N34">
        <v>0</v>
      </c>
      <c r="O34">
        <v>0</v>
      </c>
      <c r="P34" s="25" t="e">
        <v>#DIV/0!</v>
      </c>
      <c r="Q34" s="25" t="e">
        <v>#DIV/0!</v>
      </c>
      <c r="R34" s="25" t="e">
        <v>#DIV/0!</v>
      </c>
      <c r="S34">
        <v>2</v>
      </c>
      <c r="T34">
        <v>10</v>
      </c>
    </row>
    <row r="35" spans="1:22" x14ac:dyDescent="0.25">
      <c r="A35" s="19" t="s">
        <v>494</v>
      </c>
      <c r="B35">
        <v>2</v>
      </c>
      <c r="C35">
        <v>22</v>
      </c>
      <c r="D35">
        <v>17</v>
      </c>
      <c r="E35">
        <v>125</v>
      </c>
      <c r="F35">
        <v>5</v>
      </c>
      <c r="G35">
        <v>0</v>
      </c>
      <c r="H35">
        <v>0</v>
      </c>
      <c r="I35">
        <v>26</v>
      </c>
      <c r="J35" s="25">
        <v>10.416666666666666</v>
      </c>
      <c r="K35">
        <v>285</v>
      </c>
      <c r="L35">
        <v>29</v>
      </c>
      <c r="M35">
        <v>700</v>
      </c>
      <c r="N35">
        <v>1</v>
      </c>
      <c r="O35">
        <v>0</v>
      </c>
      <c r="P35" s="25">
        <v>24.137931034482758</v>
      </c>
      <c r="Q35" s="25">
        <v>58.96551724137931</v>
      </c>
      <c r="R35" s="25">
        <v>2.4561403508771931</v>
      </c>
      <c r="S35">
        <v>2</v>
      </c>
      <c r="T35">
        <v>7</v>
      </c>
    </row>
    <row r="36" spans="1:22" x14ac:dyDescent="0.25">
      <c r="A36" s="19" t="s">
        <v>983</v>
      </c>
      <c r="B36">
        <v>1</v>
      </c>
      <c r="C36">
        <v>13</v>
      </c>
      <c r="D36">
        <v>17</v>
      </c>
      <c r="E36">
        <v>392</v>
      </c>
      <c r="F36">
        <v>3</v>
      </c>
      <c r="G36">
        <v>1</v>
      </c>
      <c r="H36">
        <v>1</v>
      </c>
      <c r="I36">
        <v>107</v>
      </c>
      <c r="J36" s="25">
        <v>28</v>
      </c>
      <c r="K36">
        <v>8</v>
      </c>
      <c r="L36">
        <v>0</v>
      </c>
      <c r="M36">
        <v>21</v>
      </c>
      <c r="N36">
        <v>0</v>
      </c>
      <c r="O36">
        <v>0</v>
      </c>
      <c r="P36" s="25" t="e">
        <v>#DIV/0!</v>
      </c>
      <c r="Q36" s="25" t="e">
        <v>#DIV/0!</v>
      </c>
      <c r="R36" s="25">
        <v>2.625</v>
      </c>
      <c r="S36">
        <v>1</v>
      </c>
      <c r="T36">
        <v>9</v>
      </c>
      <c r="U36">
        <v>1</v>
      </c>
      <c r="V36">
        <v>0</v>
      </c>
    </row>
    <row r="37" spans="1:22" x14ac:dyDescent="0.25">
      <c r="A37" s="19" t="s">
        <v>517</v>
      </c>
      <c r="B37">
        <v>2</v>
      </c>
      <c r="C37">
        <v>27</v>
      </c>
      <c r="D37">
        <v>25</v>
      </c>
      <c r="E37">
        <v>297</v>
      </c>
      <c r="F37">
        <v>2</v>
      </c>
      <c r="G37">
        <v>0</v>
      </c>
      <c r="H37">
        <v>0</v>
      </c>
      <c r="I37">
        <v>43</v>
      </c>
      <c r="J37" s="25">
        <v>12.913043478260869</v>
      </c>
      <c r="K37">
        <v>205.2</v>
      </c>
      <c r="L37">
        <v>27</v>
      </c>
      <c r="M37">
        <v>591</v>
      </c>
      <c r="N37">
        <v>0</v>
      </c>
      <c r="O37">
        <v>0</v>
      </c>
      <c r="P37" s="25">
        <v>21.888888888888889</v>
      </c>
      <c r="Q37" s="25">
        <v>45.599999999999994</v>
      </c>
      <c r="R37" s="25">
        <v>2.8801169590643276</v>
      </c>
      <c r="S37">
        <v>2</v>
      </c>
      <c r="T37">
        <v>3</v>
      </c>
      <c r="U37">
        <v>0</v>
      </c>
      <c r="V37">
        <v>0</v>
      </c>
    </row>
    <row r="38" spans="1:22" x14ac:dyDescent="0.25">
      <c r="A38" s="19" t="s">
        <v>496</v>
      </c>
      <c r="B38">
        <v>3</v>
      </c>
      <c r="C38">
        <v>13</v>
      </c>
      <c r="D38">
        <v>13</v>
      </c>
      <c r="E38">
        <v>80</v>
      </c>
      <c r="F38">
        <v>3</v>
      </c>
      <c r="G38">
        <v>0</v>
      </c>
      <c r="H38">
        <v>0</v>
      </c>
      <c r="I38">
        <v>42.1</v>
      </c>
      <c r="J38" s="25">
        <v>8</v>
      </c>
      <c r="K38">
        <v>66.099999999999994</v>
      </c>
      <c r="L38">
        <v>7</v>
      </c>
      <c r="M38">
        <v>234</v>
      </c>
      <c r="N38">
        <v>0</v>
      </c>
      <c r="O38">
        <v>0</v>
      </c>
      <c r="P38" s="25">
        <v>33.428571428571431</v>
      </c>
      <c r="Q38" s="25">
        <v>56.657142857142851</v>
      </c>
      <c r="R38" s="25">
        <v>3.5400907715582455</v>
      </c>
      <c r="S38">
        <v>2</v>
      </c>
      <c r="T38">
        <v>3</v>
      </c>
    </row>
    <row r="39" spans="1:22" x14ac:dyDescent="0.25">
      <c r="A39" s="19" t="s">
        <v>498</v>
      </c>
      <c r="B39">
        <v>4</v>
      </c>
      <c r="C39">
        <v>34</v>
      </c>
      <c r="D39">
        <v>26</v>
      </c>
      <c r="E39">
        <v>211</v>
      </c>
      <c r="F39">
        <v>6</v>
      </c>
      <c r="G39">
        <v>0</v>
      </c>
      <c r="H39">
        <v>0</v>
      </c>
      <c r="I39">
        <v>18</v>
      </c>
      <c r="J39" s="25">
        <v>10.55</v>
      </c>
      <c r="K39">
        <v>183.2</v>
      </c>
      <c r="L39">
        <v>20</v>
      </c>
      <c r="M39">
        <v>667</v>
      </c>
      <c r="N39">
        <v>0</v>
      </c>
      <c r="O39">
        <v>0</v>
      </c>
      <c r="P39" s="25">
        <v>33.35</v>
      </c>
      <c r="Q39" s="25">
        <v>54.959999999999994</v>
      </c>
      <c r="R39" s="25">
        <v>3.6408296943231444</v>
      </c>
      <c r="S39">
        <v>4</v>
      </c>
      <c r="T39">
        <v>9</v>
      </c>
    </row>
    <row r="40" spans="1:22" x14ac:dyDescent="0.25">
      <c r="A40" s="19" t="s">
        <v>507</v>
      </c>
      <c r="B40">
        <v>2</v>
      </c>
      <c r="C40">
        <v>2</v>
      </c>
      <c r="D40">
        <v>2</v>
      </c>
      <c r="E40">
        <v>6</v>
      </c>
      <c r="F40">
        <v>1</v>
      </c>
      <c r="G40">
        <v>0</v>
      </c>
      <c r="H40">
        <v>0</v>
      </c>
      <c r="I40">
        <v>6.1</v>
      </c>
      <c r="J40" s="25">
        <v>6</v>
      </c>
      <c r="K40">
        <v>6</v>
      </c>
      <c r="L40">
        <v>0</v>
      </c>
      <c r="M40">
        <v>13</v>
      </c>
      <c r="N40">
        <v>0</v>
      </c>
      <c r="O40">
        <v>0</v>
      </c>
      <c r="P40" s="25" t="e">
        <v>#DIV/0!</v>
      </c>
      <c r="Q40" s="25" t="e">
        <v>#DIV/0!</v>
      </c>
      <c r="R40" s="25">
        <v>2.1666666666666665</v>
      </c>
      <c r="S40">
        <v>2</v>
      </c>
      <c r="T40">
        <v>0</v>
      </c>
    </row>
    <row r="41" spans="1:22" x14ac:dyDescent="0.25">
      <c r="A41" s="19" t="s">
        <v>499</v>
      </c>
      <c r="B41">
        <v>4</v>
      </c>
      <c r="C41">
        <v>38</v>
      </c>
      <c r="D41">
        <v>23</v>
      </c>
      <c r="E41">
        <v>103</v>
      </c>
      <c r="F41">
        <v>12</v>
      </c>
      <c r="G41">
        <v>0</v>
      </c>
      <c r="H41">
        <v>0</v>
      </c>
      <c r="I41">
        <v>22.1</v>
      </c>
      <c r="J41" s="25">
        <v>9.3636363636363633</v>
      </c>
      <c r="K41">
        <v>267.5</v>
      </c>
      <c r="L41">
        <v>48</v>
      </c>
      <c r="M41">
        <v>1045</v>
      </c>
      <c r="N41">
        <v>1</v>
      </c>
      <c r="O41">
        <v>0</v>
      </c>
      <c r="P41" s="25">
        <v>21.770833333333332</v>
      </c>
      <c r="Q41" s="25">
        <v>33.4375</v>
      </c>
      <c r="R41" s="25">
        <v>3.9065420560747666</v>
      </c>
      <c r="S41">
        <v>4</v>
      </c>
      <c r="T41">
        <v>4</v>
      </c>
      <c r="U41">
        <v>3</v>
      </c>
      <c r="V41">
        <v>0</v>
      </c>
    </row>
    <row r="42" spans="1:22" x14ac:dyDescent="0.25">
      <c r="A42" s="19" t="s">
        <v>1065</v>
      </c>
      <c r="J42" s="25" t="e">
        <v>#DIV/0!</v>
      </c>
      <c r="P42" s="25" t="e">
        <v>#DIV/0!</v>
      </c>
      <c r="Q42" s="25" t="e">
        <v>#DIV/0!</v>
      </c>
      <c r="R42" s="25" t="e">
        <v>#DIV/0!</v>
      </c>
    </row>
    <row r="43" spans="1:22" x14ac:dyDescent="0.25">
      <c r="A43" s="19" t="s">
        <v>533</v>
      </c>
      <c r="B43">
        <v>111</v>
      </c>
      <c r="C43">
        <v>960</v>
      </c>
      <c r="D43">
        <v>847</v>
      </c>
      <c r="E43">
        <v>14447</v>
      </c>
      <c r="F43">
        <v>125</v>
      </c>
      <c r="G43">
        <v>51</v>
      </c>
      <c r="H43">
        <v>15</v>
      </c>
      <c r="I43">
        <v>121</v>
      </c>
      <c r="J43">
        <v>20.009695290858726</v>
      </c>
      <c r="K43">
        <v>4502</v>
      </c>
      <c r="L43">
        <v>616</v>
      </c>
      <c r="M43">
        <v>15636</v>
      </c>
      <c r="N43">
        <v>12</v>
      </c>
      <c r="O43">
        <v>0</v>
      </c>
      <c r="P43">
        <v>25.383116883116884</v>
      </c>
      <c r="Q43">
        <v>43.850649350649348</v>
      </c>
      <c r="R43">
        <v>3.4731230564193694</v>
      </c>
      <c r="S43">
        <v>97</v>
      </c>
      <c r="T43">
        <v>381</v>
      </c>
      <c r="U43">
        <v>13</v>
      </c>
      <c r="V43">
        <v>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F9ED6-9F71-4328-B3F7-1630AC850890}">
  <dimension ref="A1:V112"/>
  <sheetViews>
    <sheetView workbookViewId="0"/>
  </sheetViews>
  <sheetFormatPr defaultRowHeight="15" x14ac:dyDescent="0.25"/>
  <cols>
    <col min="1" max="1" width="20.140625" bestFit="1" customWidth="1"/>
  </cols>
  <sheetData>
    <row r="1" spans="1:22" ht="14.1" customHeight="1" x14ac:dyDescent="0.25">
      <c r="A1" s="33" t="s">
        <v>1050</v>
      </c>
      <c r="B1" s="34" t="s">
        <v>1051</v>
      </c>
      <c r="C1" s="33" t="s">
        <v>964</v>
      </c>
      <c r="D1" s="33" t="s">
        <v>468</v>
      </c>
      <c r="E1" s="33" t="s">
        <v>521</v>
      </c>
      <c r="F1" s="34" t="s">
        <v>1052</v>
      </c>
      <c r="G1" s="34" t="s">
        <v>1053</v>
      </c>
      <c r="H1" s="35" t="s">
        <v>1054</v>
      </c>
      <c r="I1" s="34" t="s">
        <v>1055</v>
      </c>
      <c r="J1" s="34" t="s">
        <v>1056</v>
      </c>
      <c r="K1" s="34" t="s">
        <v>1045</v>
      </c>
      <c r="L1" s="34" t="s">
        <v>1057</v>
      </c>
      <c r="M1" s="34" t="s">
        <v>1058</v>
      </c>
      <c r="N1" s="33" t="s">
        <v>528</v>
      </c>
      <c r="O1" s="35" t="s">
        <v>1059</v>
      </c>
      <c r="P1" s="34" t="s">
        <v>1060</v>
      </c>
      <c r="Q1" s="34" t="s">
        <v>1047</v>
      </c>
      <c r="R1" s="34" t="s">
        <v>1048</v>
      </c>
      <c r="S1" s="33" t="s">
        <v>529</v>
      </c>
      <c r="T1" s="35" t="s">
        <v>1061</v>
      </c>
      <c r="U1" s="33" t="s">
        <v>1049</v>
      </c>
      <c r="V1" s="35" t="s">
        <v>1062</v>
      </c>
    </row>
    <row r="2" spans="1:22" x14ac:dyDescent="0.25">
      <c r="A2" s="26" t="s">
        <v>514</v>
      </c>
      <c r="B2" s="26" t="s">
        <v>515</v>
      </c>
      <c r="C2" s="26">
        <v>10</v>
      </c>
      <c r="D2" s="26">
        <v>8</v>
      </c>
      <c r="E2" s="26">
        <v>22</v>
      </c>
      <c r="F2" s="26">
        <v>0</v>
      </c>
      <c r="G2" s="26">
        <v>0</v>
      </c>
      <c r="H2" s="26">
        <v>0</v>
      </c>
      <c r="I2" s="26">
        <v>6</v>
      </c>
      <c r="J2" s="26">
        <v>2.75</v>
      </c>
      <c r="K2" s="26">
        <v>37.5</v>
      </c>
      <c r="L2" s="26">
        <v>7</v>
      </c>
      <c r="M2" s="26">
        <v>218</v>
      </c>
      <c r="N2" s="26">
        <v>0</v>
      </c>
      <c r="O2" s="26">
        <v>0</v>
      </c>
      <c r="P2" s="26">
        <v>31.142857142857142</v>
      </c>
      <c r="Q2" s="26">
        <v>32.142857142857146</v>
      </c>
      <c r="R2" s="26">
        <v>5.8133333333333335</v>
      </c>
      <c r="S2" s="26" t="s">
        <v>987</v>
      </c>
      <c r="T2" s="26">
        <v>1</v>
      </c>
      <c r="U2" s="26"/>
      <c r="V2" s="26"/>
    </row>
    <row r="3" spans="1:22" x14ac:dyDescent="0.25">
      <c r="A3" s="10" t="s">
        <v>474</v>
      </c>
      <c r="B3" s="10" t="s">
        <v>475</v>
      </c>
      <c r="C3" s="26">
        <v>11</v>
      </c>
      <c r="D3" s="26">
        <v>11</v>
      </c>
      <c r="E3" s="26">
        <v>255</v>
      </c>
      <c r="F3" s="26">
        <v>1</v>
      </c>
      <c r="G3" s="26">
        <v>1</v>
      </c>
      <c r="H3" s="26">
        <v>0</v>
      </c>
      <c r="I3" s="26">
        <v>55</v>
      </c>
      <c r="J3" s="11">
        <f>E3/(D3-F3)</f>
        <v>25.5</v>
      </c>
      <c r="K3" s="26">
        <v>180.3</v>
      </c>
      <c r="L3" s="26">
        <v>23</v>
      </c>
      <c r="M3" s="26">
        <v>511</v>
      </c>
      <c r="N3" s="26">
        <v>2</v>
      </c>
      <c r="O3" s="26">
        <v>0</v>
      </c>
      <c r="P3" s="12">
        <f>IFERROR(ROUND(M3/L3,2),0)</f>
        <v>22.22</v>
      </c>
      <c r="Q3" s="12">
        <f>IFERROR(ROUND(K3*6/L3,2),0)</f>
        <v>47.03</v>
      </c>
      <c r="R3" s="12">
        <f>IFERROR(ROUND(M3/K3,2),0)</f>
        <v>2.83</v>
      </c>
      <c r="S3" s="27" t="s">
        <v>988</v>
      </c>
      <c r="T3">
        <v>6</v>
      </c>
    </row>
    <row r="4" spans="1:22" x14ac:dyDescent="0.25">
      <c r="A4" s="14" t="s">
        <v>474</v>
      </c>
      <c r="B4" s="14" t="s">
        <v>501</v>
      </c>
      <c r="C4" s="26">
        <v>12</v>
      </c>
      <c r="D4" s="26">
        <v>11</v>
      </c>
      <c r="E4" s="26">
        <v>236</v>
      </c>
      <c r="F4" s="26">
        <v>0</v>
      </c>
      <c r="G4" s="26">
        <v>2</v>
      </c>
      <c r="H4" s="26">
        <v>0</v>
      </c>
      <c r="I4" s="26">
        <v>86</v>
      </c>
      <c r="J4" s="26">
        <f>E4/(D4-F4)</f>
        <v>21.454545454545453</v>
      </c>
      <c r="K4" s="26">
        <v>220.1</v>
      </c>
      <c r="L4" s="26">
        <v>33</v>
      </c>
      <c r="M4" s="26">
        <v>605</v>
      </c>
      <c r="N4" s="26">
        <v>3</v>
      </c>
      <c r="O4" s="26">
        <v>0</v>
      </c>
      <c r="P4" s="12">
        <f>IFERROR(ROUND(M4/L4,2),0)</f>
        <v>18.329999999999998</v>
      </c>
      <c r="Q4" s="12">
        <f>IFERROR(ROUND(K4*6/L4,2),0)</f>
        <v>40.020000000000003</v>
      </c>
      <c r="R4" s="12">
        <f>IFERROR(ROUND(M4/K4,2),0)</f>
        <v>2.75</v>
      </c>
      <c r="S4" s="14" t="s">
        <v>989</v>
      </c>
      <c r="T4">
        <v>4</v>
      </c>
    </row>
    <row r="5" spans="1:22" x14ac:dyDescent="0.25">
      <c r="A5" s="26" t="s">
        <v>474</v>
      </c>
      <c r="B5" s="26" t="s">
        <v>515</v>
      </c>
      <c r="C5" s="26">
        <v>16</v>
      </c>
      <c r="D5" s="26">
        <v>15</v>
      </c>
      <c r="E5" s="26">
        <v>502</v>
      </c>
      <c r="F5" s="26">
        <v>3</v>
      </c>
      <c r="G5" s="26">
        <v>3</v>
      </c>
      <c r="H5" s="26">
        <v>1</v>
      </c>
      <c r="I5" s="26">
        <v>102.1</v>
      </c>
      <c r="J5" s="26">
        <v>41.833333333333336</v>
      </c>
      <c r="K5" s="26">
        <v>134</v>
      </c>
      <c r="L5" s="26">
        <v>23</v>
      </c>
      <c r="M5" s="26">
        <v>557</v>
      </c>
      <c r="N5" s="26">
        <v>0</v>
      </c>
      <c r="O5" s="26">
        <v>0</v>
      </c>
      <c r="P5" s="26">
        <v>24.217391304347824</v>
      </c>
      <c r="Q5" s="26">
        <v>34.956521739130437</v>
      </c>
      <c r="R5" s="26">
        <v>4.1567164179104479</v>
      </c>
      <c r="S5" s="26" t="s">
        <v>990</v>
      </c>
      <c r="T5" s="26">
        <v>4</v>
      </c>
      <c r="U5" s="26"/>
      <c r="V5" s="26"/>
    </row>
    <row r="6" spans="1:22" x14ac:dyDescent="0.25">
      <c r="A6" t="s">
        <v>474</v>
      </c>
      <c r="B6" t="s">
        <v>975</v>
      </c>
      <c r="C6">
        <v>12</v>
      </c>
      <c r="D6">
        <v>12</v>
      </c>
      <c r="E6">
        <v>304</v>
      </c>
      <c r="F6">
        <v>1</v>
      </c>
      <c r="G6">
        <v>1</v>
      </c>
      <c r="H6">
        <v>1</v>
      </c>
      <c r="I6">
        <v>121</v>
      </c>
      <c r="J6">
        <v>27.64</v>
      </c>
      <c r="K6">
        <v>155.19999999999999</v>
      </c>
      <c r="L6">
        <v>20</v>
      </c>
      <c r="M6">
        <v>364</v>
      </c>
      <c r="N6">
        <v>1</v>
      </c>
      <c r="O6">
        <v>0</v>
      </c>
      <c r="P6">
        <v>18.2</v>
      </c>
      <c r="Q6">
        <v>46.6</v>
      </c>
      <c r="R6">
        <v>2.34</v>
      </c>
      <c r="S6" t="s">
        <v>978</v>
      </c>
      <c r="T6">
        <v>4</v>
      </c>
      <c r="U6">
        <v>3</v>
      </c>
      <c r="V6">
        <v>0</v>
      </c>
    </row>
    <row r="7" spans="1:22" x14ac:dyDescent="0.25">
      <c r="A7" s="28" t="s">
        <v>548</v>
      </c>
      <c r="B7" s="14" t="s">
        <v>508</v>
      </c>
      <c r="C7" s="26">
        <v>3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25</v>
      </c>
      <c r="L7" s="26">
        <v>6</v>
      </c>
      <c r="M7" s="26">
        <v>83</v>
      </c>
      <c r="N7" s="26">
        <v>0</v>
      </c>
      <c r="O7" s="26">
        <v>0</v>
      </c>
      <c r="P7" s="12">
        <v>13.833333333333334</v>
      </c>
      <c r="Q7" s="12">
        <v>25</v>
      </c>
      <c r="R7" s="12">
        <v>3.32</v>
      </c>
      <c r="S7" s="14" t="s">
        <v>991</v>
      </c>
    </row>
    <row r="8" spans="1:22" x14ac:dyDescent="0.25">
      <c r="A8" t="s">
        <v>548</v>
      </c>
      <c r="B8" t="s">
        <v>975</v>
      </c>
      <c r="C8">
        <v>8</v>
      </c>
      <c r="D8">
        <v>9</v>
      </c>
      <c r="E8">
        <v>83</v>
      </c>
      <c r="F8">
        <v>0</v>
      </c>
      <c r="G8">
        <v>0</v>
      </c>
      <c r="H8">
        <v>0</v>
      </c>
      <c r="I8">
        <v>28</v>
      </c>
      <c r="J8">
        <v>9.2200000000000006</v>
      </c>
      <c r="K8">
        <v>149.30000000000001</v>
      </c>
      <c r="L8">
        <v>27</v>
      </c>
      <c r="M8">
        <v>308</v>
      </c>
      <c r="N8">
        <v>2</v>
      </c>
      <c r="O8">
        <v>0</v>
      </c>
      <c r="P8">
        <v>11.41</v>
      </c>
      <c r="Q8">
        <v>33.22</v>
      </c>
      <c r="R8">
        <v>2.06</v>
      </c>
      <c r="S8" t="s">
        <v>976</v>
      </c>
      <c r="T8">
        <v>4</v>
      </c>
      <c r="U8">
        <v>0</v>
      </c>
      <c r="V8">
        <v>0</v>
      </c>
    </row>
    <row r="9" spans="1:22" x14ac:dyDescent="0.25">
      <c r="A9" s="26" t="s">
        <v>476</v>
      </c>
      <c r="B9" s="10" t="s">
        <v>475</v>
      </c>
      <c r="C9" s="26">
        <v>10</v>
      </c>
      <c r="D9" s="26">
        <v>10</v>
      </c>
      <c r="E9" s="26">
        <v>386</v>
      </c>
      <c r="F9" s="26">
        <v>0</v>
      </c>
      <c r="G9" s="26">
        <v>2</v>
      </c>
      <c r="H9" s="26">
        <v>1</v>
      </c>
      <c r="I9" s="26">
        <v>117</v>
      </c>
      <c r="J9" s="11">
        <f>E9/(D9-F9)</f>
        <v>38.6</v>
      </c>
      <c r="K9" s="26">
        <v>111.1</v>
      </c>
      <c r="L9" s="26">
        <v>13</v>
      </c>
      <c r="M9" s="26">
        <v>359</v>
      </c>
      <c r="N9" s="26">
        <v>0</v>
      </c>
      <c r="O9" s="26">
        <v>0</v>
      </c>
      <c r="P9" s="12">
        <f>IFERROR(ROUND(M9/L9,2),0)</f>
        <v>27.62</v>
      </c>
      <c r="Q9" s="12">
        <f>IFERROR(ROUND(K9*6/L9,2),0)</f>
        <v>51.28</v>
      </c>
      <c r="R9" s="12">
        <f>IFERROR(ROUND(M9/K9,2),0)</f>
        <v>3.23</v>
      </c>
      <c r="S9" s="27" t="s">
        <v>992</v>
      </c>
      <c r="T9">
        <v>2</v>
      </c>
    </row>
    <row r="10" spans="1:22" x14ac:dyDescent="0.25">
      <c r="A10" s="14" t="s">
        <v>476</v>
      </c>
      <c r="B10" s="14" t="s">
        <v>501</v>
      </c>
      <c r="C10" s="26">
        <v>8</v>
      </c>
      <c r="D10" s="26">
        <v>7</v>
      </c>
      <c r="E10" s="26">
        <v>26</v>
      </c>
      <c r="F10" s="26">
        <v>2</v>
      </c>
      <c r="G10" s="26">
        <v>0</v>
      </c>
      <c r="H10" s="26">
        <v>0</v>
      </c>
      <c r="I10" s="26">
        <v>10.1</v>
      </c>
      <c r="J10" s="26">
        <f>E10/(D10-F10)</f>
        <v>5.2</v>
      </c>
      <c r="K10" s="26">
        <v>128.19999999999999</v>
      </c>
      <c r="L10" s="26">
        <v>19</v>
      </c>
      <c r="M10" s="26">
        <v>348</v>
      </c>
      <c r="N10" s="26">
        <v>1</v>
      </c>
      <c r="O10" s="26">
        <v>0</v>
      </c>
      <c r="P10" s="12">
        <f>IFERROR(ROUND(M10/L10,2),0)</f>
        <v>18.32</v>
      </c>
      <c r="Q10" s="12">
        <f>IFERROR(ROUND(K10*6/L10,2),0)</f>
        <v>40.479999999999997</v>
      </c>
      <c r="R10" s="12">
        <f>IFERROR(ROUND(M10/K10,2),0)</f>
        <v>2.71</v>
      </c>
      <c r="S10" s="14" t="s">
        <v>993</v>
      </c>
      <c r="T10">
        <v>6</v>
      </c>
    </row>
    <row r="11" spans="1:22" x14ac:dyDescent="0.25">
      <c r="A11" s="26" t="s">
        <v>549</v>
      </c>
      <c r="B11" s="14" t="s">
        <v>508</v>
      </c>
      <c r="C11" s="26">
        <v>1</v>
      </c>
      <c r="D11" s="26">
        <v>1</v>
      </c>
      <c r="E11" s="26">
        <v>6</v>
      </c>
      <c r="F11" s="26">
        <v>0</v>
      </c>
      <c r="G11" s="26">
        <v>0</v>
      </c>
      <c r="H11" s="26">
        <v>0</v>
      </c>
      <c r="I11" s="26">
        <v>6</v>
      </c>
      <c r="J11" s="26">
        <v>6</v>
      </c>
      <c r="K11" s="26">
        <v>7</v>
      </c>
      <c r="L11" s="26">
        <v>2</v>
      </c>
      <c r="M11" s="26">
        <v>46</v>
      </c>
      <c r="N11" s="26">
        <v>0</v>
      </c>
      <c r="O11" s="26">
        <v>0</v>
      </c>
      <c r="P11" s="26">
        <v>23</v>
      </c>
      <c r="Q11" s="26">
        <v>21</v>
      </c>
      <c r="R11" s="12">
        <v>6.5714285714285712</v>
      </c>
      <c r="S11" s="26" t="s">
        <v>994</v>
      </c>
    </row>
    <row r="12" spans="1:22" x14ac:dyDescent="0.25">
      <c r="A12" s="14" t="s">
        <v>502</v>
      </c>
      <c r="B12" s="14" t="s">
        <v>501</v>
      </c>
      <c r="C12" s="26">
        <v>9</v>
      </c>
      <c r="D12" s="26">
        <v>7</v>
      </c>
      <c r="E12" s="26">
        <v>52</v>
      </c>
      <c r="F12" s="26">
        <v>1</v>
      </c>
      <c r="G12" s="26">
        <v>0</v>
      </c>
      <c r="H12" s="26">
        <v>0</v>
      </c>
      <c r="I12" s="26">
        <v>30</v>
      </c>
      <c r="J12" s="26">
        <f>E12/(D12-F12)</f>
        <v>8.6666666666666661</v>
      </c>
      <c r="K12" s="26">
        <v>82.3</v>
      </c>
      <c r="L12" s="26">
        <v>11</v>
      </c>
      <c r="M12" s="26">
        <v>311</v>
      </c>
      <c r="N12" s="26">
        <v>0</v>
      </c>
      <c r="O12" s="26">
        <v>0</v>
      </c>
      <c r="P12" s="12">
        <f>IFERROR(ROUND(M12/L12,2),0)</f>
        <v>28.27</v>
      </c>
      <c r="Q12" s="12">
        <f>IFERROR(ROUND(K12*6/L12,2),0)</f>
        <v>44.89</v>
      </c>
      <c r="R12" s="12">
        <f>IFERROR(ROUND(M12/K12,2),0)</f>
        <v>3.78</v>
      </c>
      <c r="S12" s="14" t="s">
        <v>995</v>
      </c>
      <c r="T12">
        <v>3</v>
      </c>
    </row>
    <row r="13" spans="1:22" x14ac:dyDescent="0.25">
      <c r="A13" s="29" t="s">
        <v>502</v>
      </c>
      <c r="B13" s="14" t="s">
        <v>508</v>
      </c>
      <c r="C13" s="26">
        <v>3</v>
      </c>
      <c r="D13" s="26">
        <v>3</v>
      </c>
      <c r="E13" s="26">
        <v>29</v>
      </c>
      <c r="F13" s="26">
        <v>1</v>
      </c>
      <c r="G13" s="26">
        <v>0</v>
      </c>
      <c r="H13" s="26">
        <v>0</v>
      </c>
      <c r="I13" s="26">
        <v>21</v>
      </c>
      <c r="J13" s="26">
        <v>14.5</v>
      </c>
      <c r="K13" s="26">
        <v>27</v>
      </c>
      <c r="L13" s="26">
        <v>8</v>
      </c>
      <c r="M13" s="26">
        <v>89</v>
      </c>
      <c r="N13" s="26">
        <v>0</v>
      </c>
      <c r="O13" s="26">
        <v>0</v>
      </c>
      <c r="P13" s="26">
        <v>11.125</v>
      </c>
      <c r="Q13" s="26">
        <v>20.25</v>
      </c>
      <c r="R13" s="12">
        <v>3.2962962962962963</v>
      </c>
      <c r="S13" s="26" t="s">
        <v>996</v>
      </c>
    </row>
    <row r="14" spans="1:22" x14ac:dyDescent="0.25">
      <c r="A14" s="26" t="s">
        <v>502</v>
      </c>
      <c r="B14" s="15" t="s">
        <v>512</v>
      </c>
      <c r="C14" s="15">
        <v>15</v>
      </c>
      <c r="D14" s="15">
        <v>7</v>
      </c>
      <c r="E14" s="15">
        <v>13</v>
      </c>
      <c r="F14" s="15">
        <v>3</v>
      </c>
      <c r="G14" s="15">
        <v>0</v>
      </c>
      <c r="H14" s="15">
        <v>0</v>
      </c>
      <c r="I14" s="15">
        <v>7</v>
      </c>
      <c r="J14" s="12">
        <v>3.25</v>
      </c>
      <c r="K14" s="15">
        <v>117</v>
      </c>
      <c r="L14" s="15">
        <v>20</v>
      </c>
      <c r="M14" s="15">
        <v>601</v>
      </c>
      <c r="N14" s="15">
        <v>0</v>
      </c>
      <c r="O14" s="15">
        <v>0</v>
      </c>
      <c r="P14" s="12">
        <v>30.05</v>
      </c>
      <c r="Q14" s="12">
        <v>35.1</v>
      </c>
      <c r="R14" s="12">
        <v>5.1367521367521372</v>
      </c>
      <c r="S14" s="26" t="s">
        <v>997</v>
      </c>
      <c r="T14" s="26">
        <v>1</v>
      </c>
      <c r="U14" s="26"/>
      <c r="V14" s="26"/>
    </row>
    <row r="15" spans="1:22" x14ac:dyDescent="0.25">
      <c r="A15" t="s">
        <v>502</v>
      </c>
      <c r="B15" t="s">
        <v>975</v>
      </c>
      <c r="C15">
        <v>12</v>
      </c>
      <c r="D15">
        <v>9</v>
      </c>
      <c r="E15">
        <v>71</v>
      </c>
      <c r="F15">
        <v>7</v>
      </c>
      <c r="G15">
        <v>0</v>
      </c>
      <c r="H15">
        <v>0</v>
      </c>
      <c r="I15">
        <v>29.1</v>
      </c>
      <c r="J15">
        <v>35.5</v>
      </c>
      <c r="K15">
        <v>110</v>
      </c>
      <c r="L15">
        <v>19</v>
      </c>
      <c r="M15">
        <v>376</v>
      </c>
      <c r="N15">
        <v>1</v>
      </c>
      <c r="O15">
        <v>0</v>
      </c>
      <c r="P15">
        <v>19.79</v>
      </c>
      <c r="Q15">
        <v>34.74</v>
      </c>
      <c r="R15">
        <v>3.42</v>
      </c>
      <c r="S15" t="s">
        <v>977</v>
      </c>
      <c r="T15">
        <v>4</v>
      </c>
      <c r="U15">
        <v>0</v>
      </c>
      <c r="V15">
        <v>0</v>
      </c>
    </row>
    <row r="16" spans="1:22" x14ac:dyDescent="0.25">
      <c r="A16" s="26" t="s">
        <v>477</v>
      </c>
      <c r="B16" s="10" t="s">
        <v>475</v>
      </c>
      <c r="C16" s="26">
        <v>13</v>
      </c>
      <c r="D16" s="26">
        <v>13</v>
      </c>
      <c r="E16" s="26">
        <v>451</v>
      </c>
      <c r="F16" s="26">
        <v>0</v>
      </c>
      <c r="G16" s="26">
        <v>3</v>
      </c>
      <c r="H16" s="26">
        <v>0</v>
      </c>
      <c r="I16" s="26">
        <v>97</v>
      </c>
      <c r="J16" s="11">
        <f>E16/(D16-F16)</f>
        <v>34.692307692307693</v>
      </c>
      <c r="K16" s="26">
        <v>44.5</v>
      </c>
      <c r="L16" s="26">
        <v>3</v>
      </c>
      <c r="M16" s="26">
        <v>131</v>
      </c>
      <c r="N16" s="26">
        <v>0</v>
      </c>
      <c r="O16" s="26">
        <v>0</v>
      </c>
      <c r="P16" s="12">
        <f>IFERROR(ROUND(M16/L16,2),0)</f>
        <v>43.67</v>
      </c>
      <c r="Q16" s="12">
        <f>IFERROR(ROUND(K16*6/L16,2),0)</f>
        <v>89</v>
      </c>
      <c r="R16" s="12">
        <f>IFERROR(ROUND(M16/K16,2),0)</f>
        <v>2.94</v>
      </c>
      <c r="S16" s="30" t="s">
        <v>998</v>
      </c>
      <c r="T16">
        <v>3</v>
      </c>
    </row>
    <row r="17" spans="1:22" x14ac:dyDescent="0.25">
      <c r="A17" s="14" t="s">
        <v>477</v>
      </c>
      <c r="B17" s="14" t="s">
        <v>501</v>
      </c>
      <c r="C17" s="26">
        <v>13</v>
      </c>
      <c r="D17" s="26">
        <v>12</v>
      </c>
      <c r="E17" s="26">
        <v>463</v>
      </c>
      <c r="F17" s="26">
        <v>2</v>
      </c>
      <c r="G17" s="26">
        <v>1</v>
      </c>
      <c r="H17" s="26">
        <v>2</v>
      </c>
      <c r="I17" s="26">
        <v>109.1</v>
      </c>
      <c r="J17" s="26">
        <f>E17/(D17-F17)</f>
        <v>46.3</v>
      </c>
      <c r="K17" s="26">
        <v>43.1</v>
      </c>
      <c r="L17" s="26">
        <v>7</v>
      </c>
      <c r="M17" s="26">
        <v>107</v>
      </c>
      <c r="N17" s="26">
        <v>0</v>
      </c>
      <c r="O17" s="26">
        <v>0</v>
      </c>
      <c r="P17" s="12">
        <f>IFERROR(ROUND(M17/L17,2),0)</f>
        <v>15.29</v>
      </c>
      <c r="Q17" s="12">
        <f>IFERROR(ROUND(K17*6/L17,2),0)</f>
        <v>36.94</v>
      </c>
      <c r="R17" s="12">
        <f>IFERROR(ROUND(M17/K17,2),0)</f>
        <v>2.48</v>
      </c>
      <c r="S17" s="14" t="s">
        <v>999</v>
      </c>
      <c r="T17">
        <v>5</v>
      </c>
    </row>
    <row r="18" spans="1:22" x14ac:dyDescent="0.25">
      <c r="A18" s="26" t="s">
        <v>478</v>
      </c>
      <c r="B18" s="10" t="s">
        <v>475</v>
      </c>
      <c r="C18" s="26">
        <v>5</v>
      </c>
      <c r="D18" s="26">
        <v>4</v>
      </c>
      <c r="E18" s="26">
        <v>19</v>
      </c>
      <c r="F18" s="26">
        <v>0</v>
      </c>
      <c r="G18" s="26">
        <v>0</v>
      </c>
      <c r="H18" s="26">
        <v>0</v>
      </c>
      <c r="I18" s="26">
        <v>10</v>
      </c>
      <c r="J18" s="11">
        <f>E18/(D18-F18)</f>
        <v>4.75</v>
      </c>
      <c r="P18" s="12">
        <f>IFERROR(ROUND(M18/L18,2),0)</f>
        <v>0</v>
      </c>
      <c r="Q18" s="12">
        <f>IFERROR(ROUND(K18*6/L18,2),0)</f>
        <v>0</v>
      </c>
      <c r="R18" s="12">
        <f>IFERROR(ROUND(M18/K18,2),0)</f>
        <v>0</v>
      </c>
      <c r="T18">
        <v>9</v>
      </c>
    </row>
    <row r="19" spans="1:22" x14ac:dyDescent="0.25">
      <c r="A19" s="14" t="s">
        <v>478</v>
      </c>
      <c r="B19" s="14" t="s">
        <v>501</v>
      </c>
      <c r="C19" s="26">
        <v>9</v>
      </c>
      <c r="D19" s="26">
        <v>7</v>
      </c>
      <c r="E19" s="26">
        <v>109</v>
      </c>
      <c r="F19" s="26">
        <v>0</v>
      </c>
      <c r="G19" s="26">
        <v>1</v>
      </c>
      <c r="H19" s="26">
        <v>0</v>
      </c>
      <c r="I19" s="26">
        <v>59</v>
      </c>
      <c r="J19" s="26">
        <f>E19/(D19-F19)</f>
        <v>15.571428571428571</v>
      </c>
      <c r="P19" s="12">
        <f>IFERROR(ROUND(M19/L19,2),0)</f>
        <v>0</v>
      </c>
      <c r="Q19" s="12">
        <f>IFERROR(ROUND(K19*6/L19,2),0)</f>
        <v>0</v>
      </c>
      <c r="R19" s="12">
        <f>IFERROR(ROUND(M19/K19,2),0)</f>
        <v>0</v>
      </c>
      <c r="T19">
        <v>9</v>
      </c>
      <c r="V19">
        <v>4</v>
      </c>
    </row>
    <row r="20" spans="1:22" x14ac:dyDescent="0.25">
      <c r="A20" s="26" t="s">
        <v>478</v>
      </c>
      <c r="B20" s="14" t="s">
        <v>508</v>
      </c>
      <c r="C20" s="26">
        <v>13</v>
      </c>
      <c r="D20" s="26">
        <v>12</v>
      </c>
      <c r="E20" s="26">
        <v>94</v>
      </c>
      <c r="F20" s="26">
        <v>1</v>
      </c>
      <c r="G20" s="26">
        <v>0</v>
      </c>
      <c r="H20" s="26">
        <v>0</v>
      </c>
      <c r="I20" s="26">
        <v>40</v>
      </c>
      <c r="J20" s="26">
        <v>8.545454545454545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12">
        <v>0</v>
      </c>
      <c r="S20" s="26">
        <v>0</v>
      </c>
      <c r="T20" s="26">
        <v>14</v>
      </c>
      <c r="V20">
        <v>1</v>
      </c>
    </row>
    <row r="21" spans="1:22" x14ac:dyDescent="0.25">
      <c r="A21" s="26" t="s">
        <v>509</v>
      </c>
      <c r="B21" s="14" t="s">
        <v>508</v>
      </c>
      <c r="C21" s="26">
        <v>15</v>
      </c>
      <c r="D21" s="26">
        <v>14</v>
      </c>
      <c r="E21" s="26">
        <v>405</v>
      </c>
      <c r="F21" s="26">
        <v>2</v>
      </c>
      <c r="G21" s="26">
        <v>1</v>
      </c>
      <c r="H21" s="26">
        <v>1</v>
      </c>
      <c r="I21" s="26">
        <v>103.1</v>
      </c>
      <c r="J21" s="26">
        <v>33.75</v>
      </c>
      <c r="K21" s="26">
        <v>83.5</v>
      </c>
      <c r="L21" s="26">
        <v>17</v>
      </c>
      <c r="M21" s="26">
        <v>371</v>
      </c>
      <c r="N21" s="26">
        <v>0</v>
      </c>
      <c r="O21" s="26">
        <v>0</v>
      </c>
      <c r="P21" s="26">
        <v>21.823529411764707</v>
      </c>
      <c r="Q21" s="26">
        <v>29.470588235294116</v>
      </c>
      <c r="R21" s="12">
        <v>4.4431137724550895</v>
      </c>
      <c r="S21" s="26" t="s">
        <v>1000</v>
      </c>
      <c r="T21" s="26">
        <v>9</v>
      </c>
    </row>
    <row r="22" spans="1:22" x14ac:dyDescent="0.25">
      <c r="A22" s="26" t="s">
        <v>509</v>
      </c>
      <c r="B22" s="15" t="s">
        <v>512</v>
      </c>
      <c r="C22" s="15">
        <v>15</v>
      </c>
      <c r="D22" s="15">
        <v>15</v>
      </c>
      <c r="E22" s="15">
        <v>383</v>
      </c>
      <c r="F22" s="15">
        <v>3</v>
      </c>
      <c r="G22" s="15">
        <v>3</v>
      </c>
      <c r="H22" s="15">
        <v>0</v>
      </c>
      <c r="I22" s="15">
        <v>71.099999999999994</v>
      </c>
      <c r="J22" s="12">
        <v>31.916666666666668</v>
      </c>
      <c r="K22" s="15">
        <v>112.4</v>
      </c>
      <c r="L22" s="15">
        <v>11</v>
      </c>
      <c r="M22" s="15">
        <v>438</v>
      </c>
      <c r="N22" s="15">
        <v>0</v>
      </c>
      <c r="O22" s="15">
        <v>0</v>
      </c>
      <c r="P22" s="12">
        <v>39.81818181818182</v>
      </c>
      <c r="Q22" s="12">
        <v>61.309090909090919</v>
      </c>
      <c r="R22" s="12">
        <v>3.8967971530249108</v>
      </c>
      <c r="S22" s="26" t="s">
        <v>1001</v>
      </c>
      <c r="T22" s="26">
        <v>9</v>
      </c>
      <c r="U22" s="26"/>
      <c r="V22" s="26"/>
    </row>
    <row r="23" spans="1:22" x14ac:dyDescent="0.25">
      <c r="A23" s="26" t="s">
        <v>509</v>
      </c>
      <c r="B23" s="26" t="s">
        <v>515</v>
      </c>
      <c r="C23" s="26">
        <v>5</v>
      </c>
      <c r="D23" s="26">
        <v>5</v>
      </c>
      <c r="E23" s="26">
        <v>110</v>
      </c>
      <c r="F23" s="26">
        <v>0</v>
      </c>
      <c r="G23" s="26">
        <v>0</v>
      </c>
      <c r="H23" s="26">
        <v>0</v>
      </c>
      <c r="I23" s="26">
        <v>39</v>
      </c>
      <c r="J23" s="26">
        <v>22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/>
      <c r="V23" s="26"/>
    </row>
    <row r="24" spans="1:22" x14ac:dyDescent="0.25">
      <c r="A24" t="s">
        <v>509</v>
      </c>
      <c r="B24" t="s">
        <v>975</v>
      </c>
      <c r="C24">
        <v>13</v>
      </c>
      <c r="D24">
        <v>14</v>
      </c>
      <c r="E24">
        <v>290</v>
      </c>
      <c r="F24">
        <v>2</v>
      </c>
      <c r="G24">
        <v>1</v>
      </c>
      <c r="H24">
        <v>0</v>
      </c>
      <c r="I24">
        <v>54</v>
      </c>
      <c r="J24">
        <v>24.17</v>
      </c>
      <c r="K24">
        <v>100.3</v>
      </c>
      <c r="L24">
        <v>8</v>
      </c>
      <c r="M24">
        <v>284</v>
      </c>
      <c r="N24">
        <v>0</v>
      </c>
      <c r="O24">
        <v>0</v>
      </c>
      <c r="P24">
        <v>35.5</v>
      </c>
      <c r="Q24">
        <v>75.38</v>
      </c>
      <c r="R24">
        <v>2.83</v>
      </c>
      <c r="S24" t="s">
        <v>981</v>
      </c>
      <c r="T24">
        <v>13</v>
      </c>
      <c r="U24">
        <v>0</v>
      </c>
      <c r="V24">
        <v>0</v>
      </c>
    </row>
    <row r="25" spans="1:22" x14ac:dyDescent="0.25">
      <c r="A25" s="26" t="s">
        <v>479</v>
      </c>
      <c r="B25" s="10" t="s">
        <v>475</v>
      </c>
      <c r="C25" s="26">
        <v>12</v>
      </c>
      <c r="D25" s="26">
        <v>11</v>
      </c>
      <c r="E25" s="26">
        <v>78</v>
      </c>
      <c r="F25" s="26">
        <v>4</v>
      </c>
      <c r="G25" s="26">
        <v>0</v>
      </c>
      <c r="H25" s="26">
        <v>0</v>
      </c>
      <c r="I25" s="26">
        <v>31</v>
      </c>
      <c r="J25" s="11">
        <f>E25/(D25-F25)</f>
        <v>11.142857142857142</v>
      </c>
      <c r="K25" s="26">
        <v>96.2</v>
      </c>
      <c r="L25" s="26">
        <v>8</v>
      </c>
      <c r="M25" s="26">
        <v>235</v>
      </c>
      <c r="N25" s="26">
        <v>0</v>
      </c>
      <c r="O25" s="26">
        <v>0</v>
      </c>
      <c r="P25" s="12">
        <f>IFERROR(ROUND(M25/L25,2),0)</f>
        <v>29.38</v>
      </c>
      <c r="Q25" s="12">
        <f>IFERROR(ROUND(K25*6/L25,2),0)</f>
        <v>72.150000000000006</v>
      </c>
      <c r="R25" s="12">
        <f>IFERROR(ROUND(M25/K25,2),0)</f>
        <v>2.44</v>
      </c>
      <c r="S25" s="27" t="s">
        <v>1002</v>
      </c>
      <c r="T25">
        <v>2</v>
      </c>
    </row>
    <row r="26" spans="1:22" x14ac:dyDescent="0.25">
      <c r="A26" s="26" t="s">
        <v>479</v>
      </c>
      <c r="B26" s="14" t="s">
        <v>508</v>
      </c>
      <c r="C26" s="26">
        <v>3</v>
      </c>
      <c r="D26" s="26">
        <v>3</v>
      </c>
      <c r="E26" s="26">
        <v>92</v>
      </c>
      <c r="F26" s="26">
        <v>1</v>
      </c>
      <c r="G26" s="26">
        <v>1</v>
      </c>
      <c r="H26" s="26">
        <v>0</v>
      </c>
      <c r="I26" s="26">
        <v>69</v>
      </c>
      <c r="J26" s="26">
        <v>46</v>
      </c>
      <c r="K26" s="26">
        <v>20</v>
      </c>
      <c r="L26" s="26">
        <v>1</v>
      </c>
      <c r="M26" s="26">
        <v>78</v>
      </c>
      <c r="N26" s="26">
        <v>0</v>
      </c>
      <c r="O26" s="26">
        <v>0</v>
      </c>
      <c r="P26" s="26">
        <v>78</v>
      </c>
      <c r="Q26" s="26">
        <v>120</v>
      </c>
      <c r="R26" s="12">
        <v>3.9</v>
      </c>
      <c r="S26" s="26" t="s">
        <v>1003</v>
      </c>
      <c r="T26" s="26">
        <v>5</v>
      </c>
    </row>
    <row r="27" spans="1:22" x14ac:dyDescent="0.25">
      <c r="A27" s="26" t="s">
        <v>479</v>
      </c>
      <c r="B27" s="26" t="s">
        <v>515</v>
      </c>
      <c r="C27" s="26">
        <v>14</v>
      </c>
      <c r="D27" s="26">
        <v>13</v>
      </c>
      <c r="E27" s="26">
        <v>155</v>
      </c>
      <c r="F27" s="26">
        <v>2</v>
      </c>
      <c r="G27" s="26">
        <v>1</v>
      </c>
      <c r="H27" s="26">
        <v>0</v>
      </c>
      <c r="I27" s="26">
        <v>51</v>
      </c>
      <c r="J27" s="26">
        <v>14.090909090909092</v>
      </c>
      <c r="K27" s="26">
        <v>106.4</v>
      </c>
      <c r="L27" s="26">
        <v>16</v>
      </c>
      <c r="M27" s="26">
        <v>433</v>
      </c>
      <c r="N27" s="26">
        <v>0</v>
      </c>
      <c r="O27" s="26">
        <v>0</v>
      </c>
      <c r="P27" s="26">
        <v>27.0625</v>
      </c>
      <c r="Q27" s="26">
        <v>39.900000000000006</v>
      </c>
      <c r="R27" s="26">
        <v>4.0695488721804507</v>
      </c>
      <c r="S27" s="26" t="s">
        <v>1002</v>
      </c>
      <c r="T27" s="26">
        <v>7</v>
      </c>
      <c r="U27" s="26"/>
      <c r="V27" s="26"/>
    </row>
    <row r="28" spans="1:22" x14ac:dyDescent="0.25">
      <c r="A28" t="s">
        <v>550</v>
      </c>
      <c r="B28" s="10" t="s">
        <v>475</v>
      </c>
      <c r="C28" s="26">
        <v>12</v>
      </c>
      <c r="D28" s="26">
        <v>12</v>
      </c>
      <c r="E28" s="26">
        <v>308</v>
      </c>
      <c r="F28" s="26">
        <v>1</v>
      </c>
      <c r="G28" s="26">
        <v>1</v>
      </c>
      <c r="H28" s="26">
        <v>0</v>
      </c>
      <c r="I28" s="26" t="s">
        <v>480</v>
      </c>
      <c r="J28" s="11">
        <f>E28/(D28-F28)</f>
        <v>28</v>
      </c>
      <c r="P28" s="12">
        <f>IFERROR(ROUND(M28/L28,2),0)</f>
        <v>0</v>
      </c>
      <c r="Q28" s="12">
        <f>IFERROR(ROUND(K28*6/L28,2),0)</f>
        <v>0</v>
      </c>
      <c r="R28" s="12">
        <f>IFERROR(ROUND(M28/K28,2),0)</f>
        <v>0</v>
      </c>
      <c r="T28">
        <v>10</v>
      </c>
      <c r="V28">
        <v>3</v>
      </c>
    </row>
    <row r="29" spans="1:22" x14ac:dyDescent="0.25">
      <c r="A29" t="s">
        <v>550</v>
      </c>
      <c r="B29" s="14" t="s">
        <v>508</v>
      </c>
      <c r="C29" s="26">
        <v>8</v>
      </c>
      <c r="D29" s="26">
        <v>8</v>
      </c>
      <c r="E29" s="26">
        <v>178</v>
      </c>
      <c r="F29" s="26">
        <v>0</v>
      </c>
      <c r="G29" s="26">
        <v>0</v>
      </c>
      <c r="H29" s="26">
        <v>0</v>
      </c>
      <c r="I29" s="26">
        <v>47</v>
      </c>
      <c r="J29" s="26">
        <v>22.25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12">
        <v>0</v>
      </c>
      <c r="S29" s="26">
        <v>0</v>
      </c>
      <c r="T29" s="26">
        <v>3</v>
      </c>
    </row>
    <row r="30" spans="1:22" x14ac:dyDescent="0.25">
      <c r="A30" t="s">
        <v>550</v>
      </c>
      <c r="B30" s="15" t="s">
        <v>512</v>
      </c>
      <c r="C30" s="15">
        <v>16</v>
      </c>
      <c r="D30" s="15">
        <v>15</v>
      </c>
      <c r="E30" s="15">
        <v>442</v>
      </c>
      <c r="F30" s="15">
        <v>2</v>
      </c>
      <c r="G30" s="15">
        <v>1</v>
      </c>
      <c r="H30" s="15">
        <v>1</v>
      </c>
      <c r="I30" s="15">
        <v>109</v>
      </c>
      <c r="J30" s="12">
        <v>34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2">
        <v>0</v>
      </c>
      <c r="Q30" s="12">
        <v>0</v>
      </c>
      <c r="R30" s="12">
        <v>0</v>
      </c>
      <c r="S30" s="26">
        <v>0</v>
      </c>
      <c r="T30" s="26">
        <v>17</v>
      </c>
      <c r="U30" s="26"/>
      <c r="V30" s="26">
        <v>5</v>
      </c>
    </row>
    <row r="31" spans="1:22" x14ac:dyDescent="0.25">
      <c r="A31" t="s">
        <v>550</v>
      </c>
      <c r="B31" s="26" t="s">
        <v>515</v>
      </c>
      <c r="C31" s="26">
        <v>13</v>
      </c>
      <c r="D31" s="26">
        <v>13</v>
      </c>
      <c r="E31" s="26">
        <v>370</v>
      </c>
      <c r="F31" s="26">
        <v>2</v>
      </c>
      <c r="G31" s="26">
        <v>2</v>
      </c>
      <c r="H31" s="26">
        <v>1</v>
      </c>
      <c r="I31" s="26">
        <v>102.1</v>
      </c>
      <c r="J31" s="26">
        <v>33.636363636363633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13</v>
      </c>
      <c r="U31" s="26"/>
      <c r="V31" s="26">
        <v>2</v>
      </c>
    </row>
    <row r="32" spans="1:22" x14ac:dyDescent="0.25">
      <c r="A32" s="31" t="s">
        <v>550</v>
      </c>
      <c r="B32" t="s">
        <v>975</v>
      </c>
      <c r="C32">
        <v>13</v>
      </c>
      <c r="D32">
        <v>14</v>
      </c>
      <c r="E32">
        <v>392</v>
      </c>
      <c r="F32">
        <v>1</v>
      </c>
      <c r="G32">
        <v>3</v>
      </c>
      <c r="H32">
        <v>0</v>
      </c>
      <c r="I32">
        <v>90</v>
      </c>
      <c r="J32">
        <v>30.15</v>
      </c>
      <c r="K32">
        <v>0</v>
      </c>
      <c r="L32">
        <v>0</v>
      </c>
      <c r="M32">
        <v>0</v>
      </c>
      <c r="N32">
        <v>0</v>
      </c>
      <c r="O32">
        <v>0</v>
      </c>
      <c r="S32" t="s">
        <v>982</v>
      </c>
      <c r="T32">
        <v>17</v>
      </c>
      <c r="U32">
        <v>1</v>
      </c>
      <c r="V32">
        <v>7</v>
      </c>
    </row>
    <row r="33" spans="1:22" x14ac:dyDescent="0.25">
      <c r="A33" s="26" t="s">
        <v>513</v>
      </c>
      <c r="B33" s="15" t="s">
        <v>512</v>
      </c>
      <c r="C33" s="15">
        <v>8</v>
      </c>
      <c r="D33" s="15">
        <v>7</v>
      </c>
      <c r="E33" s="15">
        <v>88</v>
      </c>
      <c r="F33" s="15">
        <v>1</v>
      </c>
      <c r="G33" s="15">
        <v>0</v>
      </c>
      <c r="H33" s="15">
        <v>0</v>
      </c>
      <c r="I33" s="15">
        <v>27</v>
      </c>
      <c r="J33" s="12">
        <v>14.666666666666666</v>
      </c>
      <c r="K33" s="15">
        <v>69.5</v>
      </c>
      <c r="L33" s="15">
        <v>13</v>
      </c>
      <c r="M33" s="15">
        <v>256</v>
      </c>
      <c r="N33" s="15">
        <v>0</v>
      </c>
      <c r="O33" s="15">
        <v>0</v>
      </c>
      <c r="P33" s="12">
        <v>19.692307692307693</v>
      </c>
      <c r="Q33" s="12">
        <v>32.07692307692308</v>
      </c>
      <c r="R33" s="12">
        <v>3.6834532374100721</v>
      </c>
      <c r="S33" s="26" t="s">
        <v>995</v>
      </c>
      <c r="T33" s="26">
        <v>4</v>
      </c>
      <c r="U33" s="26"/>
      <c r="V33" s="26"/>
    </row>
    <row r="34" spans="1:22" x14ac:dyDescent="0.25">
      <c r="A34" s="26" t="s">
        <v>513</v>
      </c>
      <c r="B34" s="26" t="s">
        <v>515</v>
      </c>
      <c r="C34" s="26">
        <v>1</v>
      </c>
      <c r="D34" s="26">
        <v>1</v>
      </c>
      <c r="E34" s="26">
        <v>3</v>
      </c>
      <c r="F34" s="26">
        <v>1</v>
      </c>
      <c r="G34" s="26">
        <v>0</v>
      </c>
      <c r="H34" s="26">
        <v>0</v>
      </c>
      <c r="I34" s="26">
        <v>3.1</v>
      </c>
      <c r="J34" s="26">
        <v>0</v>
      </c>
      <c r="K34" s="26">
        <v>9</v>
      </c>
      <c r="L34" s="26">
        <v>2</v>
      </c>
      <c r="M34" s="26">
        <v>25</v>
      </c>
      <c r="N34" s="26">
        <v>0</v>
      </c>
      <c r="O34" s="26">
        <v>0</v>
      </c>
      <c r="P34" s="26">
        <v>12.5</v>
      </c>
      <c r="Q34" s="26">
        <v>27</v>
      </c>
      <c r="R34" s="26">
        <v>2.7777777777777777</v>
      </c>
      <c r="S34" s="26" t="s">
        <v>1004</v>
      </c>
      <c r="T34" s="26">
        <v>1</v>
      </c>
      <c r="U34" s="26"/>
      <c r="V34" s="26"/>
    </row>
    <row r="35" spans="1:22" x14ac:dyDescent="0.25">
      <c r="A35" s="26" t="s">
        <v>481</v>
      </c>
      <c r="B35" s="10" t="s">
        <v>475</v>
      </c>
      <c r="C35" s="26">
        <v>8</v>
      </c>
      <c r="D35" s="26">
        <v>8</v>
      </c>
      <c r="E35" s="26">
        <v>184</v>
      </c>
      <c r="F35" s="26">
        <v>1</v>
      </c>
      <c r="G35" s="26">
        <v>0</v>
      </c>
      <c r="H35" s="26">
        <v>0</v>
      </c>
      <c r="I35" s="26" t="s">
        <v>482</v>
      </c>
      <c r="J35" s="11">
        <f>E35/(D35-F35)</f>
        <v>26.285714285714285</v>
      </c>
      <c r="P35" s="12">
        <f>IFERROR(ROUND(M35/L35,2),0)</f>
        <v>0</v>
      </c>
      <c r="Q35" s="12">
        <f>IFERROR(ROUND(K35*6/L35,2),0)</f>
        <v>0</v>
      </c>
      <c r="R35" s="12">
        <f>IFERROR(ROUND(M35/K35,2),0)</f>
        <v>0</v>
      </c>
      <c r="T35">
        <v>2</v>
      </c>
    </row>
    <row r="36" spans="1:22" x14ac:dyDescent="0.25">
      <c r="A36" s="14" t="s">
        <v>503</v>
      </c>
      <c r="B36" s="14" t="s">
        <v>501</v>
      </c>
      <c r="C36" s="26">
        <v>2</v>
      </c>
      <c r="D36" s="26">
        <v>2</v>
      </c>
      <c r="E36" s="26">
        <v>9</v>
      </c>
      <c r="F36" s="26">
        <v>0</v>
      </c>
      <c r="G36" s="26">
        <v>0</v>
      </c>
      <c r="H36" s="26">
        <v>0</v>
      </c>
      <c r="I36" s="26">
        <v>9</v>
      </c>
      <c r="J36" s="26">
        <f>E36/(D36-F36)</f>
        <v>4.5</v>
      </c>
      <c r="P36" s="12">
        <f>IFERROR(ROUND(M36/L36,2),0)</f>
        <v>0</v>
      </c>
      <c r="Q36" s="12">
        <f>IFERROR(ROUND(K36*6/L36,2),0)</f>
        <v>0</v>
      </c>
      <c r="R36" s="12">
        <f>IFERROR(ROUND(M36/K36,2),0)</f>
        <v>0</v>
      </c>
      <c r="T36">
        <v>0</v>
      </c>
    </row>
    <row r="37" spans="1:22" x14ac:dyDescent="0.25">
      <c r="A37" s="26" t="s">
        <v>503</v>
      </c>
      <c r="B37" s="14" t="s">
        <v>508</v>
      </c>
      <c r="C37" s="26">
        <v>4</v>
      </c>
      <c r="D37" s="26">
        <v>4</v>
      </c>
      <c r="E37" s="26">
        <v>50</v>
      </c>
      <c r="F37" s="26">
        <v>0</v>
      </c>
      <c r="G37" s="26">
        <v>0</v>
      </c>
      <c r="H37" s="26">
        <v>0</v>
      </c>
      <c r="I37" s="26">
        <v>26</v>
      </c>
      <c r="J37" s="26">
        <v>12.5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12">
        <v>0</v>
      </c>
      <c r="S37" s="26">
        <v>0</v>
      </c>
      <c r="T37" s="26">
        <v>2</v>
      </c>
    </row>
    <row r="38" spans="1:22" x14ac:dyDescent="0.25">
      <c r="A38" s="26" t="s">
        <v>503</v>
      </c>
      <c r="B38" s="15" t="s">
        <v>512</v>
      </c>
      <c r="C38" s="15">
        <v>12</v>
      </c>
      <c r="D38" s="15">
        <v>10</v>
      </c>
      <c r="E38" s="15">
        <v>172</v>
      </c>
      <c r="F38" s="15">
        <v>2</v>
      </c>
      <c r="G38" s="15">
        <v>0</v>
      </c>
      <c r="H38" s="15">
        <v>0</v>
      </c>
      <c r="I38" s="15">
        <v>49</v>
      </c>
      <c r="J38" s="12">
        <v>21.5</v>
      </c>
      <c r="K38" s="15">
        <v>3</v>
      </c>
      <c r="L38" s="15">
        <v>0</v>
      </c>
      <c r="M38" s="15">
        <v>9</v>
      </c>
      <c r="N38" s="15">
        <v>0</v>
      </c>
      <c r="O38" s="15">
        <v>0</v>
      </c>
      <c r="P38" s="12">
        <v>0</v>
      </c>
      <c r="Q38" s="12">
        <v>0</v>
      </c>
      <c r="R38" s="12">
        <v>3</v>
      </c>
      <c r="S38" s="26" t="s">
        <v>1005</v>
      </c>
      <c r="T38" s="26">
        <v>4</v>
      </c>
      <c r="U38" s="26"/>
      <c r="V38" s="26"/>
    </row>
    <row r="39" spans="1:22" x14ac:dyDescent="0.25">
      <c r="A39" s="31" t="s">
        <v>503</v>
      </c>
      <c r="B39" t="s">
        <v>975</v>
      </c>
      <c r="C39">
        <v>1</v>
      </c>
      <c r="D39">
        <v>1</v>
      </c>
      <c r="E39">
        <v>13</v>
      </c>
      <c r="F39">
        <v>0</v>
      </c>
      <c r="G39">
        <v>0</v>
      </c>
      <c r="H39">
        <v>0</v>
      </c>
      <c r="I39">
        <v>13</v>
      </c>
      <c r="J39">
        <v>13</v>
      </c>
      <c r="K39">
        <v>0</v>
      </c>
      <c r="L39">
        <v>0</v>
      </c>
      <c r="M39">
        <v>0</v>
      </c>
      <c r="N39">
        <v>0</v>
      </c>
      <c r="O39">
        <v>0</v>
      </c>
      <c r="S39" t="s">
        <v>982</v>
      </c>
      <c r="T39">
        <v>0</v>
      </c>
      <c r="U39">
        <v>0</v>
      </c>
      <c r="V39">
        <v>0</v>
      </c>
    </row>
    <row r="40" spans="1:22" x14ac:dyDescent="0.25">
      <c r="A40" s="26" t="s">
        <v>483</v>
      </c>
      <c r="B40" s="10" t="s">
        <v>475</v>
      </c>
      <c r="C40" s="26">
        <v>7</v>
      </c>
      <c r="D40" s="26">
        <v>6</v>
      </c>
      <c r="E40" s="26">
        <v>158</v>
      </c>
      <c r="F40" s="26">
        <v>2</v>
      </c>
      <c r="G40" s="26">
        <v>0</v>
      </c>
      <c r="H40" s="26">
        <v>0</v>
      </c>
      <c r="I40" s="26">
        <v>48</v>
      </c>
      <c r="J40" s="11">
        <f>E40/(D40-F40)</f>
        <v>39.5</v>
      </c>
      <c r="K40" s="26">
        <v>137.4</v>
      </c>
      <c r="L40" s="26">
        <v>13</v>
      </c>
      <c r="M40" s="26">
        <v>309</v>
      </c>
      <c r="N40" s="26">
        <v>0</v>
      </c>
      <c r="O40" s="26">
        <v>0</v>
      </c>
      <c r="P40" s="12">
        <f>IFERROR(ROUND(M40/L40,2),0)</f>
        <v>23.77</v>
      </c>
      <c r="Q40" s="12">
        <f>IFERROR(ROUND(K40*6/L40,2),0)</f>
        <v>63.42</v>
      </c>
      <c r="R40" s="12">
        <f>IFERROR(ROUND(M40/K40,2),0)</f>
        <v>2.25</v>
      </c>
      <c r="S40" s="13" t="s">
        <v>1006</v>
      </c>
      <c r="T40">
        <v>2</v>
      </c>
    </row>
    <row r="41" spans="1:22" x14ac:dyDescent="0.25">
      <c r="A41" s="26" t="s">
        <v>483</v>
      </c>
      <c r="B41" s="14" t="s">
        <v>508</v>
      </c>
      <c r="C41" s="26">
        <v>2</v>
      </c>
      <c r="D41" s="26">
        <v>1</v>
      </c>
      <c r="E41" s="26">
        <v>23</v>
      </c>
      <c r="F41" s="26">
        <v>0</v>
      </c>
      <c r="G41" s="26">
        <v>0</v>
      </c>
      <c r="H41" s="26">
        <v>0</v>
      </c>
      <c r="I41" s="26">
        <v>23</v>
      </c>
      <c r="J41" s="26">
        <v>23</v>
      </c>
      <c r="K41" s="26">
        <v>12</v>
      </c>
      <c r="L41" s="26">
        <v>2</v>
      </c>
      <c r="M41" s="26">
        <v>54</v>
      </c>
      <c r="N41" s="26">
        <v>0</v>
      </c>
      <c r="O41" s="26">
        <v>0</v>
      </c>
      <c r="P41" s="26">
        <v>27</v>
      </c>
      <c r="Q41" s="26">
        <v>36</v>
      </c>
      <c r="R41" s="12">
        <v>4.5</v>
      </c>
      <c r="S41" s="26" t="s">
        <v>1007</v>
      </c>
    </row>
    <row r="42" spans="1:22" x14ac:dyDescent="0.25">
      <c r="A42" s="26" t="s">
        <v>484</v>
      </c>
      <c r="B42" s="10" t="s">
        <v>475</v>
      </c>
      <c r="C42" s="26">
        <v>7</v>
      </c>
      <c r="D42" s="26">
        <v>2</v>
      </c>
      <c r="E42" s="26">
        <v>2</v>
      </c>
      <c r="F42" s="26">
        <v>1</v>
      </c>
      <c r="G42" s="26">
        <v>0</v>
      </c>
      <c r="H42" s="26">
        <v>0</v>
      </c>
      <c r="I42" s="26" t="s">
        <v>485</v>
      </c>
      <c r="J42" s="11">
        <f>E42/(D42-F42)</f>
        <v>2</v>
      </c>
      <c r="K42" s="26">
        <v>67.2</v>
      </c>
      <c r="L42" s="26">
        <v>8</v>
      </c>
      <c r="M42" s="26">
        <v>226</v>
      </c>
      <c r="N42" s="26">
        <v>0</v>
      </c>
      <c r="O42" s="26">
        <v>0</v>
      </c>
      <c r="P42" s="12">
        <f>IFERROR(ROUND(M42/L42,2),0)</f>
        <v>28.25</v>
      </c>
      <c r="Q42" s="12">
        <f>IFERROR(ROUND(K42*6/L42,2),0)</f>
        <v>50.4</v>
      </c>
      <c r="R42" s="12">
        <f>IFERROR(ROUND(M42/K42,2),0)</f>
        <v>3.36</v>
      </c>
      <c r="S42" s="27" t="s">
        <v>1008</v>
      </c>
      <c r="T42">
        <v>2</v>
      </c>
    </row>
    <row r="43" spans="1:22" x14ac:dyDescent="0.25">
      <c r="A43" s="14" t="s">
        <v>484</v>
      </c>
      <c r="B43" s="14" t="s">
        <v>501</v>
      </c>
      <c r="C43" s="26">
        <v>11</v>
      </c>
      <c r="D43" s="26">
        <v>7</v>
      </c>
      <c r="E43" s="26">
        <v>1</v>
      </c>
      <c r="F43" s="26">
        <v>5</v>
      </c>
      <c r="G43" s="26">
        <v>0</v>
      </c>
      <c r="H43" s="26">
        <v>0</v>
      </c>
      <c r="I43" s="26">
        <v>1.1000000000000001</v>
      </c>
      <c r="J43" s="26">
        <f>E43/(D43-F43)</f>
        <v>0.5</v>
      </c>
      <c r="K43" s="26">
        <v>68</v>
      </c>
      <c r="L43" s="26">
        <v>4</v>
      </c>
      <c r="M43" s="26">
        <v>273</v>
      </c>
      <c r="N43" s="26">
        <v>0</v>
      </c>
      <c r="O43" s="26">
        <v>0</v>
      </c>
      <c r="P43" s="12">
        <f>IFERROR(ROUND(M43/L43,2),0)</f>
        <v>68.25</v>
      </c>
      <c r="Q43" s="12">
        <f>IFERROR(ROUND(K43*6/L43,2),0)</f>
        <v>102</v>
      </c>
      <c r="R43" s="12">
        <f>IFERROR(ROUND(M43/K43,2),0)</f>
        <v>4.01</v>
      </c>
      <c r="S43" s="14" t="s">
        <v>1009</v>
      </c>
      <c r="T43">
        <v>3</v>
      </c>
    </row>
    <row r="44" spans="1:22" x14ac:dyDescent="0.25">
      <c r="A44" s="26" t="s">
        <v>484</v>
      </c>
      <c r="B44" s="14" t="s">
        <v>508</v>
      </c>
      <c r="C44" s="26">
        <v>6</v>
      </c>
      <c r="D44" s="26">
        <v>3</v>
      </c>
      <c r="E44" s="26">
        <v>7</v>
      </c>
      <c r="F44" s="26">
        <v>1</v>
      </c>
      <c r="G44" s="26">
        <v>0</v>
      </c>
      <c r="H44" s="26">
        <v>0</v>
      </c>
      <c r="I44" s="26">
        <v>3.1</v>
      </c>
      <c r="J44" s="26">
        <v>3.5</v>
      </c>
      <c r="K44" s="26">
        <v>34</v>
      </c>
      <c r="L44" s="26">
        <v>4</v>
      </c>
      <c r="M44" s="26">
        <v>191</v>
      </c>
      <c r="N44" s="26">
        <v>0</v>
      </c>
      <c r="O44" s="26">
        <v>0</v>
      </c>
      <c r="P44" s="26">
        <v>47.75</v>
      </c>
      <c r="Q44" s="26">
        <v>51</v>
      </c>
      <c r="R44" s="12">
        <v>5.617647058823529</v>
      </c>
      <c r="S44" s="26" t="s">
        <v>1004</v>
      </c>
    </row>
    <row r="45" spans="1:22" x14ac:dyDescent="0.25">
      <c r="A45" s="26" t="s">
        <v>484</v>
      </c>
      <c r="B45" s="15" t="s">
        <v>512</v>
      </c>
      <c r="C45" s="15">
        <v>3</v>
      </c>
      <c r="D45" s="15">
        <v>2</v>
      </c>
      <c r="E45" s="15">
        <v>13</v>
      </c>
      <c r="F45" s="15">
        <v>1</v>
      </c>
      <c r="G45" s="15">
        <v>0</v>
      </c>
      <c r="H45" s="15">
        <v>0</v>
      </c>
      <c r="I45" s="15">
        <v>13.1</v>
      </c>
      <c r="J45" s="12">
        <v>13</v>
      </c>
      <c r="K45" s="15">
        <v>13</v>
      </c>
      <c r="L45" s="15">
        <v>2</v>
      </c>
      <c r="M45" s="15">
        <v>56</v>
      </c>
      <c r="N45" s="15">
        <v>0</v>
      </c>
      <c r="O45" s="15">
        <v>0</v>
      </c>
      <c r="P45" s="12">
        <v>28</v>
      </c>
      <c r="Q45" s="12">
        <v>39</v>
      </c>
      <c r="R45" s="12">
        <v>4.3076923076923075</v>
      </c>
      <c r="S45" s="26" t="s">
        <v>1010</v>
      </c>
      <c r="T45" s="26">
        <v>1</v>
      </c>
      <c r="U45" s="26"/>
      <c r="V45" s="26"/>
    </row>
    <row r="46" spans="1:22" x14ac:dyDescent="0.25">
      <c r="A46" s="26" t="s">
        <v>484</v>
      </c>
      <c r="B46" s="26" t="s">
        <v>515</v>
      </c>
      <c r="C46" s="26">
        <v>8</v>
      </c>
      <c r="D46" s="26">
        <v>4</v>
      </c>
      <c r="E46" s="26">
        <v>9</v>
      </c>
      <c r="F46" s="26">
        <v>2</v>
      </c>
      <c r="G46" s="26">
        <v>0</v>
      </c>
      <c r="H46" s="26">
        <v>0</v>
      </c>
      <c r="I46" s="26">
        <v>6.1</v>
      </c>
      <c r="J46" s="26">
        <v>4.5</v>
      </c>
      <c r="K46" s="26">
        <v>38</v>
      </c>
      <c r="L46" s="26">
        <v>2</v>
      </c>
      <c r="M46" s="26">
        <v>189</v>
      </c>
      <c r="N46" s="26">
        <v>0</v>
      </c>
      <c r="O46" s="26">
        <v>0</v>
      </c>
      <c r="P46" s="26">
        <v>94.5</v>
      </c>
      <c r="Q46" s="26">
        <v>114</v>
      </c>
      <c r="R46" s="26">
        <v>4.9736842105263159</v>
      </c>
      <c r="S46" s="26" t="s">
        <v>1011</v>
      </c>
      <c r="T46" s="26">
        <v>1</v>
      </c>
      <c r="U46" s="26"/>
      <c r="V46" s="26"/>
    </row>
    <row r="47" spans="1:22" x14ac:dyDescent="0.25">
      <c r="A47" s="26" t="s">
        <v>486</v>
      </c>
      <c r="B47" s="10" t="s">
        <v>475</v>
      </c>
      <c r="C47" s="26">
        <v>11</v>
      </c>
      <c r="D47" s="26">
        <v>10</v>
      </c>
      <c r="E47" s="26">
        <v>107</v>
      </c>
      <c r="F47" s="26">
        <v>1</v>
      </c>
      <c r="G47" s="26">
        <v>0</v>
      </c>
      <c r="H47" s="26">
        <v>0</v>
      </c>
      <c r="I47" s="26" t="s">
        <v>487</v>
      </c>
      <c r="J47" s="11">
        <f>E47/(D47-F47)</f>
        <v>11.888888888888889</v>
      </c>
      <c r="K47" s="26">
        <v>102.4</v>
      </c>
      <c r="L47" s="26">
        <v>15</v>
      </c>
      <c r="M47" s="26">
        <v>363</v>
      </c>
      <c r="N47" s="26">
        <v>0</v>
      </c>
      <c r="O47" s="26">
        <v>0</v>
      </c>
      <c r="P47" s="12">
        <f>IFERROR(ROUND(M47/L47,2),0)</f>
        <v>24.2</v>
      </c>
      <c r="Q47" s="12">
        <f>IFERROR(ROUND(K47*6/L47,2),0)</f>
        <v>40.96</v>
      </c>
      <c r="R47" s="12">
        <f>IFERROR(ROUND(M47/K47,2),0)</f>
        <v>3.54</v>
      </c>
      <c r="S47" s="27" t="s">
        <v>1012</v>
      </c>
      <c r="T47">
        <v>3</v>
      </c>
    </row>
    <row r="48" spans="1:22" x14ac:dyDescent="0.25">
      <c r="A48" s="26" t="s">
        <v>486</v>
      </c>
      <c r="B48" s="14" t="s">
        <v>508</v>
      </c>
      <c r="C48" s="26">
        <v>12</v>
      </c>
      <c r="D48" s="26">
        <v>11</v>
      </c>
      <c r="E48" s="26">
        <v>128</v>
      </c>
      <c r="F48" s="26">
        <v>2</v>
      </c>
      <c r="G48" s="26">
        <v>0</v>
      </c>
      <c r="H48" s="26">
        <v>0</v>
      </c>
      <c r="I48" s="26">
        <v>34</v>
      </c>
      <c r="J48" s="26">
        <v>14.222222222222221</v>
      </c>
      <c r="K48" s="26">
        <v>88</v>
      </c>
      <c r="L48" s="26">
        <v>14</v>
      </c>
      <c r="M48" s="26">
        <v>416</v>
      </c>
      <c r="N48" s="26">
        <v>0</v>
      </c>
      <c r="O48" s="26">
        <v>0</v>
      </c>
      <c r="P48" s="26">
        <v>29.714285714285715</v>
      </c>
      <c r="Q48" s="26">
        <v>37.714285714285715</v>
      </c>
      <c r="R48" s="12">
        <v>4.7272727272727275</v>
      </c>
      <c r="S48" s="26" t="s">
        <v>1009</v>
      </c>
      <c r="T48" s="26">
        <v>2</v>
      </c>
    </row>
    <row r="49" spans="1:22" x14ac:dyDescent="0.25">
      <c r="A49" t="s">
        <v>551</v>
      </c>
      <c r="B49" s="14" t="s">
        <v>501</v>
      </c>
      <c r="C49" s="26">
        <v>6</v>
      </c>
      <c r="D49" s="26">
        <v>5</v>
      </c>
      <c r="E49" s="26">
        <v>37</v>
      </c>
      <c r="F49" s="26">
        <v>1</v>
      </c>
      <c r="G49" s="26">
        <v>0</v>
      </c>
      <c r="H49" s="26">
        <v>0</v>
      </c>
      <c r="I49" s="26">
        <v>13</v>
      </c>
      <c r="J49" s="26">
        <f>E49/(D49-F49)</f>
        <v>9.25</v>
      </c>
      <c r="K49" s="26">
        <v>1</v>
      </c>
      <c r="L49" s="26">
        <v>0</v>
      </c>
      <c r="M49" s="26">
        <v>3</v>
      </c>
      <c r="N49" s="26">
        <v>0</v>
      </c>
      <c r="O49" s="26">
        <v>0</v>
      </c>
      <c r="P49" s="12">
        <f>IFERROR(ROUND(M49/L49,2),0)</f>
        <v>0</v>
      </c>
      <c r="Q49" s="12">
        <f>IFERROR(ROUND(K49*6/L49,2),0)</f>
        <v>0</v>
      </c>
      <c r="R49" s="12">
        <f>IFERROR(ROUND(M49/K49,2),0)</f>
        <v>3</v>
      </c>
      <c r="S49" s="14" t="s">
        <v>1013</v>
      </c>
      <c r="T49">
        <v>1</v>
      </c>
    </row>
    <row r="50" spans="1:22" x14ac:dyDescent="0.25">
      <c r="A50" t="s">
        <v>551</v>
      </c>
      <c r="B50" s="14" t="s">
        <v>508</v>
      </c>
      <c r="C50" s="26">
        <v>9</v>
      </c>
      <c r="D50" s="26">
        <v>8</v>
      </c>
      <c r="E50" s="26">
        <v>80</v>
      </c>
      <c r="F50" s="26">
        <v>0</v>
      </c>
      <c r="G50" s="26">
        <v>0</v>
      </c>
      <c r="H50" s="26">
        <v>0</v>
      </c>
      <c r="I50" s="26">
        <v>27</v>
      </c>
      <c r="J50" s="26">
        <v>10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12">
        <v>0</v>
      </c>
      <c r="S50" s="26">
        <v>0</v>
      </c>
      <c r="T50" s="26">
        <v>3</v>
      </c>
    </row>
    <row r="51" spans="1:22" x14ac:dyDescent="0.25">
      <c r="A51" t="s">
        <v>551</v>
      </c>
      <c r="B51" s="15" t="s">
        <v>512</v>
      </c>
      <c r="C51" s="15">
        <v>14</v>
      </c>
      <c r="D51" s="15">
        <v>14</v>
      </c>
      <c r="E51" s="15">
        <v>259</v>
      </c>
      <c r="F51" s="15">
        <v>1</v>
      </c>
      <c r="G51" s="15">
        <v>0</v>
      </c>
      <c r="H51" s="15">
        <v>0</v>
      </c>
      <c r="I51" s="15">
        <v>39.1</v>
      </c>
      <c r="J51" s="12">
        <v>19.923076923076923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2">
        <v>0</v>
      </c>
      <c r="Q51" s="12">
        <v>0</v>
      </c>
      <c r="R51" s="12">
        <v>0</v>
      </c>
      <c r="S51" s="26">
        <v>0</v>
      </c>
      <c r="T51" s="26">
        <v>6</v>
      </c>
      <c r="U51" s="26"/>
      <c r="V51" s="26"/>
    </row>
    <row r="52" spans="1:22" x14ac:dyDescent="0.25">
      <c r="A52" t="s">
        <v>551</v>
      </c>
      <c r="B52" s="26" t="s">
        <v>515</v>
      </c>
      <c r="C52" s="26">
        <v>13</v>
      </c>
      <c r="D52" s="26">
        <v>12</v>
      </c>
      <c r="E52" s="26">
        <v>227</v>
      </c>
      <c r="F52" s="26">
        <v>0</v>
      </c>
      <c r="G52" s="26">
        <v>0</v>
      </c>
      <c r="H52" s="26">
        <v>0</v>
      </c>
      <c r="I52" s="26">
        <v>46</v>
      </c>
      <c r="J52" s="26">
        <v>18.916666666666668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2</v>
      </c>
      <c r="U52" s="26"/>
      <c r="V52" s="26"/>
    </row>
    <row r="53" spans="1:22" x14ac:dyDescent="0.25">
      <c r="A53" t="s">
        <v>551</v>
      </c>
      <c r="B53" t="s">
        <v>975</v>
      </c>
      <c r="C53">
        <v>13</v>
      </c>
      <c r="D53">
        <v>15</v>
      </c>
      <c r="E53">
        <v>256</v>
      </c>
      <c r="F53">
        <v>1</v>
      </c>
      <c r="G53">
        <v>3</v>
      </c>
      <c r="H53">
        <v>0</v>
      </c>
      <c r="I53">
        <v>71</v>
      </c>
      <c r="J53">
        <v>18.29</v>
      </c>
      <c r="K53">
        <v>0</v>
      </c>
      <c r="L53">
        <v>0</v>
      </c>
      <c r="M53">
        <v>0</v>
      </c>
      <c r="N53">
        <v>0</v>
      </c>
      <c r="O53">
        <v>0</v>
      </c>
      <c r="S53" t="s">
        <v>982</v>
      </c>
      <c r="T53">
        <v>7</v>
      </c>
      <c r="U53">
        <v>2</v>
      </c>
      <c r="V53">
        <v>0</v>
      </c>
    </row>
    <row r="54" spans="1:22" x14ac:dyDescent="0.25">
      <c r="A54" s="14" t="s">
        <v>504</v>
      </c>
      <c r="B54" s="14" t="s">
        <v>501</v>
      </c>
      <c r="C54" s="26">
        <v>13</v>
      </c>
      <c r="D54" s="26">
        <v>12</v>
      </c>
      <c r="E54" s="26">
        <v>422</v>
      </c>
      <c r="F54" s="26">
        <v>0</v>
      </c>
      <c r="G54" s="26">
        <v>2</v>
      </c>
      <c r="H54" s="26">
        <v>1</v>
      </c>
      <c r="I54" s="26">
        <v>113</v>
      </c>
      <c r="J54" s="26">
        <f>E54/(D54-F54)</f>
        <v>35.166666666666664</v>
      </c>
      <c r="K54" s="26">
        <v>12</v>
      </c>
      <c r="L54" s="26">
        <v>0</v>
      </c>
      <c r="M54" s="26">
        <v>43</v>
      </c>
      <c r="N54" s="26">
        <v>0</v>
      </c>
      <c r="O54" s="26">
        <v>0</v>
      </c>
      <c r="P54" s="12">
        <f>IFERROR(ROUND(M54/L54,2),0)</f>
        <v>0</v>
      </c>
      <c r="Q54" s="12">
        <f>IFERROR(ROUND(K54*6/L54,2),0)</f>
        <v>0</v>
      </c>
      <c r="R54" s="12">
        <f>IFERROR(ROUND(M54/K54,2),0)</f>
        <v>3.58</v>
      </c>
      <c r="S54" s="14" t="s">
        <v>1014</v>
      </c>
      <c r="T54">
        <v>6</v>
      </c>
    </row>
    <row r="55" spans="1:22" x14ac:dyDescent="0.25">
      <c r="A55" s="29" t="s">
        <v>504</v>
      </c>
      <c r="B55" s="14" t="s">
        <v>508</v>
      </c>
      <c r="C55" s="26">
        <v>13</v>
      </c>
      <c r="D55" s="26">
        <v>11</v>
      </c>
      <c r="E55" s="26">
        <v>178</v>
      </c>
      <c r="F55" s="26">
        <v>1</v>
      </c>
      <c r="G55" s="26">
        <v>1</v>
      </c>
      <c r="H55" s="26">
        <v>0</v>
      </c>
      <c r="I55" s="26">
        <v>50.1</v>
      </c>
      <c r="J55" s="26">
        <v>17.8</v>
      </c>
      <c r="K55" s="26">
        <v>30.2</v>
      </c>
      <c r="L55" s="26">
        <v>2</v>
      </c>
      <c r="M55" s="26">
        <v>162</v>
      </c>
      <c r="N55" s="26">
        <v>0</v>
      </c>
      <c r="O55" s="26">
        <v>0</v>
      </c>
      <c r="P55" s="26">
        <v>81</v>
      </c>
      <c r="Q55" s="26">
        <v>90.6</v>
      </c>
      <c r="R55" s="12">
        <v>5.3642384105960268</v>
      </c>
      <c r="S55" s="26" t="s">
        <v>1015</v>
      </c>
      <c r="T55" s="26">
        <v>6</v>
      </c>
    </row>
    <row r="56" spans="1:22" x14ac:dyDescent="0.25">
      <c r="A56" s="26" t="s">
        <v>504</v>
      </c>
      <c r="B56" s="15" t="s">
        <v>512</v>
      </c>
      <c r="C56" s="15">
        <v>16</v>
      </c>
      <c r="D56" s="15">
        <v>16</v>
      </c>
      <c r="E56" s="15">
        <v>346</v>
      </c>
      <c r="F56" s="15">
        <v>0</v>
      </c>
      <c r="G56" s="15">
        <v>2</v>
      </c>
      <c r="H56" s="15">
        <v>0</v>
      </c>
      <c r="I56" s="15">
        <v>66</v>
      </c>
      <c r="J56" s="12">
        <v>21.625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2">
        <v>0</v>
      </c>
      <c r="Q56" s="12">
        <v>0</v>
      </c>
      <c r="R56" s="12">
        <v>0</v>
      </c>
      <c r="S56" s="26">
        <v>0</v>
      </c>
      <c r="T56" s="26">
        <v>1</v>
      </c>
      <c r="U56" s="26"/>
      <c r="V56" s="26"/>
    </row>
    <row r="57" spans="1:22" x14ac:dyDescent="0.25">
      <c r="A57" s="26" t="s">
        <v>504</v>
      </c>
      <c r="B57" s="26" t="s">
        <v>515</v>
      </c>
      <c r="C57" s="26">
        <v>9</v>
      </c>
      <c r="D57" s="26">
        <v>7</v>
      </c>
      <c r="E57" s="26">
        <v>27</v>
      </c>
      <c r="F57" s="26">
        <v>0</v>
      </c>
      <c r="G57" s="26">
        <v>0</v>
      </c>
      <c r="H57" s="26">
        <v>0</v>
      </c>
      <c r="I57" s="26">
        <v>7</v>
      </c>
      <c r="J57" s="26">
        <v>3.8571428571428572</v>
      </c>
      <c r="K57" s="26">
        <v>1.4</v>
      </c>
      <c r="L57" s="26">
        <v>0</v>
      </c>
      <c r="M57" s="26">
        <v>18</v>
      </c>
      <c r="N57" s="26">
        <v>0</v>
      </c>
      <c r="O57" s="26">
        <v>0</v>
      </c>
      <c r="P57" s="26">
        <v>0</v>
      </c>
      <c r="Q57" s="26">
        <v>0</v>
      </c>
      <c r="R57" s="26">
        <v>12.857142857142858</v>
      </c>
      <c r="S57" s="26" t="s">
        <v>1016</v>
      </c>
      <c r="T57" s="26">
        <v>2</v>
      </c>
    </row>
    <row r="58" spans="1:22" x14ac:dyDescent="0.25">
      <c r="A58" t="s">
        <v>504</v>
      </c>
      <c r="B58" t="s">
        <v>975</v>
      </c>
      <c r="C58">
        <v>8</v>
      </c>
      <c r="D58">
        <v>11</v>
      </c>
      <c r="E58">
        <v>118</v>
      </c>
      <c r="F58">
        <v>2</v>
      </c>
      <c r="G58">
        <v>0</v>
      </c>
      <c r="H58">
        <v>0</v>
      </c>
      <c r="I58">
        <v>48</v>
      </c>
      <c r="J58">
        <v>13.11</v>
      </c>
      <c r="K58">
        <v>0</v>
      </c>
      <c r="L58">
        <v>0</v>
      </c>
      <c r="M58">
        <v>0</v>
      </c>
      <c r="N58">
        <v>0</v>
      </c>
      <c r="O58">
        <v>0</v>
      </c>
      <c r="S58" t="s">
        <v>982</v>
      </c>
      <c r="T58">
        <v>1</v>
      </c>
      <c r="U58">
        <v>0</v>
      </c>
      <c r="V58">
        <v>0</v>
      </c>
    </row>
    <row r="59" spans="1:22" x14ac:dyDescent="0.25">
      <c r="A59" s="26" t="s">
        <v>552</v>
      </c>
      <c r="B59" s="26" t="s">
        <v>508</v>
      </c>
      <c r="C59" s="26">
        <v>16</v>
      </c>
      <c r="D59" s="26">
        <v>15</v>
      </c>
      <c r="E59" s="26">
        <v>272</v>
      </c>
      <c r="F59" s="26">
        <v>0</v>
      </c>
      <c r="G59" s="26">
        <v>0</v>
      </c>
      <c r="H59" s="26">
        <v>1</v>
      </c>
      <c r="I59" s="26">
        <v>113</v>
      </c>
      <c r="J59" s="26">
        <v>18.133333333333333</v>
      </c>
      <c r="K59" s="26">
        <v>103.2</v>
      </c>
      <c r="L59" s="26">
        <v>16</v>
      </c>
      <c r="M59" s="26">
        <v>489</v>
      </c>
      <c r="N59" s="26">
        <v>0</v>
      </c>
      <c r="O59" s="26">
        <v>0</v>
      </c>
      <c r="P59" s="26">
        <v>30.5625</v>
      </c>
      <c r="Q59" s="26">
        <v>38.700000000000003</v>
      </c>
      <c r="R59" s="12">
        <v>4.7383720930232558</v>
      </c>
      <c r="S59" s="26" t="s">
        <v>1017</v>
      </c>
      <c r="T59" s="26">
        <v>1</v>
      </c>
    </row>
    <row r="60" spans="1:22" x14ac:dyDescent="0.25">
      <c r="A60" s="26" t="s">
        <v>552</v>
      </c>
      <c r="B60" s="15" t="s">
        <v>512</v>
      </c>
      <c r="C60" s="15">
        <v>14</v>
      </c>
      <c r="D60" s="15">
        <v>12</v>
      </c>
      <c r="E60" s="15">
        <v>110</v>
      </c>
      <c r="F60" s="15">
        <v>0</v>
      </c>
      <c r="G60" s="15">
        <v>0</v>
      </c>
      <c r="H60" s="15">
        <v>0</v>
      </c>
      <c r="I60" s="15">
        <v>28</v>
      </c>
      <c r="J60" s="12">
        <v>9.1666666666666661</v>
      </c>
      <c r="K60" s="15">
        <v>104</v>
      </c>
      <c r="L60" s="15">
        <v>17</v>
      </c>
      <c r="M60" s="15">
        <v>438</v>
      </c>
      <c r="N60" s="15">
        <v>0</v>
      </c>
      <c r="O60" s="15">
        <v>0</v>
      </c>
      <c r="P60" s="12">
        <v>25.764705882352942</v>
      </c>
      <c r="Q60" s="12">
        <v>36.705882352941174</v>
      </c>
      <c r="R60" s="12">
        <v>4.2115384615384617</v>
      </c>
      <c r="S60" s="26" t="s">
        <v>981</v>
      </c>
      <c r="T60" s="26">
        <v>4</v>
      </c>
      <c r="U60" s="26"/>
      <c r="V60" s="26"/>
    </row>
    <row r="61" spans="1:22" x14ac:dyDescent="0.25">
      <c r="A61" s="26" t="s">
        <v>552</v>
      </c>
      <c r="B61" s="26" t="s">
        <v>515</v>
      </c>
      <c r="C61" s="26">
        <v>1</v>
      </c>
      <c r="D61" s="26">
        <v>1</v>
      </c>
      <c r="E61" s="26">
        <v>13</v>
      </c>
      <c r="F61" s="26">
        <v>0</v>
      </c>
      <c r="G61" s="26">
        <v>0</v>
      </c>
      <c r="H61" s="26">
        <v>0</v>
      </c>
      <c r="I61" s="26">
        <v>13</v>
      </c>
      <c r="J61" s="26">
        <v>13</v>
      </c>
      <c r="K61" s="26">
        <v>4</v>
      </c>
      <c r="L61" s="26">
        <v>2</v>
      </c>
      <c r="M61" s="26">
        <v>8</v>
      </c>
      <c r="N61" s="26">
        <v>0</v>
      </c>
      <c r="O61" s="26">
        <v>0</v>
      </c>
      <c r="P61" s="26">
        <v>4</v>
      </c>
      <c r="Q61" s="26">
        <v>12</v>
      </c>
      <c r="R61" s="26">
        <v>2</v>
      </c>
      <c r="S61" s="26" t="s">
        <v>1018</v>
      </c>
      <c r="T61" s="26">
        <v>0</v>
      </c>
    </row>
    <row r="62" spans="1:22" x14ac:dyDescent="0.25">
      <c r="A62" s="26" t="s">
        <v>488</v>
      </c>
      <c r="B62" s="10" t="s">
        <v>475</v>
      </c>
      <c r="C62" s="26">
        <v>13</v>
      </c>
      <c r="D62" s="26">
        <v>13</v>
      </c>
      <c r="E62" s="26">
        <v>487</v>
      </c>
      <c r="F62" s="26">
        <v>1</v>
      </c>
      <c r="G62" s="26">
        <v>2</v>
      </c>
      <c r="H62" s="26">
        <v>2</v>
      </c>
      <c r="I62" s="26">
        <v>115</v>
      </c>
      <c r="J62" s="11">
        <f>E62/(D62-F62)</f>
        <v>40.583333333333336</v>
      </c>
      <c r="P62" s="12">
        <f>IFERROR(ROUND(M62/L62,2),0)</f>
        <v>0</v>
      </c>
      <c r="Q62" s="12">
        <f>IFERROR(ROUND(K62*6/L62,2),0)</f>
        <v>0</v>
      </c>
      <c r="R62" s="12">
        <f>IFERROR(ROUND(M62/K62,2),0)</f>
        <v>0</v>
      </c>
      <c r="T62">
        <v>9</v>
      </c>
    </row>
    <row r="63" spans="1:22" x14ac:dyDescent="0.25">
      <c r="A63" s="14" t="s">
        <v>488</v>
      </c>
      <c r="B63" s="14" t="s">
        <v>501</v>
      </c>
      <c r="C63" s="26">
        <v>13</v>
      </c>
      <c r="D63" s="26">
        <v>12</v>
      </c>
      <c r="E63" s="26">
        <v>326</v>
      </c>
      <c r="F63" s="26">
        <v>0</v>
      </c>
      <c r="G63" s="26">
        <v>2</v>
      </c>
      <c r="H63" s="26">
        <v>0</v>
      </c>
      <c r="I63" s="26">
        <v>86</v>
      </c>
      <c r="J63" s="26">
        <f>E63/(D63-F63)</f>
        <v>27.166666666666668</v>
      </c>
      <c r="P63" s="12">
        <f>IFERROR(ROUND(M63/L63,2),0)</f>
        <v>0</v>
      </c>
      <c r="Q63" s="12">
        <f>IFERROR(ROUND(K63*6/L63,2),0)</f>
        <v>0</v>
      </c>
      <c r="R63" s="12">
        <f>IFERROR(ROUND(M63/K63,2),0)</f>
        <v>0</v>
      </c>
      <c r="T63">
        <v>3</v>
      </c>
    </row>
    <row r="64" spans="1:22" x14ac:dyDescent="0.25">
      <c r="A64" s="26" t="s">
        <v>488</v>
      </c>
      <c r="B64" s="26" t="s">
        <v>508</v>
      </c>
      <c r="C64" s="26">
        <v>16</v>
      </c>
      <c r="D64" s="26">
        <v>15</v>
      </c>
      <c r="E64" s="26">
        <v>697</v>
      </c>
      <c r="F64" s="26">
        <v>0</v>
      </c>
      <c r="G64" s="26">
        <v>4</v>
      </c>
      <c r="H64" s="26">
        <v>2</v>
      </c>
      <c r="I64" s="26">
        <v>112</v>
      </c>
      <c r="J64" s="26">
        <v>46.466666666666669</v>
      </c>
      <c r="K64" s="26">
        <v>5</v>
      </c>
      <c r="L64" s="26">
        <v>1</v>
      </c>
      <c r="M64" s="26">
        <v>24</v>
      </c>
      <c r="N64" s="26">
        <v>0</v>
      </c>
      <c r="O64" s="26">
        <v>0</v>
      </c>
      <c r="P64" s="26">
        <v>24</v>
      </c>
      <c r="Q64" s="26">
        <v>30</v>
      </c>
      <c r="R64" s="12">
        <v>4.8</v>
      </c>
      <c r="S64" s="26" t="s">
        <v>1019</v>
      </c>
      <c r="T64" s="26">
        <v>7</v>
      </c>
    </row>
    <row r="65" spans="1:22" x14ac:dyDescent="0.25">
      <c r="A65" s="26" t="s">
        <v>488</v>
      </c>
      <c r="B65" s="15" t="s">
        <v>512</v>
      </c>
      <c r="C65" s="15">
        <v>16</v>
      </c>
      <c r="D65" s="15">
        <v>16</v>
      </c>
      <c r="E65" s="15">
        <v>383</v>
      </c>
      <c r="F65" s="15">
        <v>0</v>
      </c>
      <c r="G65" s="15">
        <v>2</v>
      </c>
      <c r="H65" s="15">
        <v>0</v>
      </c>
      <c r="I65" s="15">
        <v>67</v>
      </c>
      <c r="J65" s="12">
        <v>23.9375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2">
        <v>0</v>
      </c>
      <c r="Q65" s="12">
        <v>0</v>
      </c>
      <c r="R65" s="12">
        <v>0</v>
      </c>
      <c r="S65" s="26">
        <v>0</v>
      </c>
      <c r="T65" s="26">
        <v>4</v>
      </c>
      <c r="U65" s="26"/>
      <c r="V65" s="26"/>
    </row>
    <row r="66" spans="1:22" x14ac:dyDescent="0.25">
      <c r="A66" s="26" t="s">
        <v>488</v>
      </c>
      <c r="B66" s="26" t="s">
        <v>515</v>
      </c>
      <c r="C66" s="26">
        <v>15</v>
      </c>
      <c r="D66" s="26">
        <v>15</v>
      </c>
      <c r="E66" s="26">
        <v>329</v>
      </c>
      <c r="F66" s="26">
        <v>1</v>
      </c>
      <c r="G66" s="26">
        <v>1</v>
      </c>
      <c r="H66" s="26">
        <v>0</v>
      </c>
      <c r="I66" s="26">
        <v>93</v>
      </c>
      <c r="J66" s="26">
        <v>23.5</v>
      </c>
      <c r="K66" s="26">
        <v>23</v>
      </c>
      <c r="L66" s="26">
        <v>5</v>
      </c>
      <c r="M66" s="26">
        <v>107</v>
      </c>
      <c r="N66" s="26">
        <v>0</v>
      </c>
      <c r="O66" s="26">
        <v>0</v>
      </c>
      <c r="P66" s="26">
        <v>21.4</v>
      </c>
      <c r="Q66" s="26">
        <v>27.6</v>
      </c>
      <c r="R66" s="26">
        <v>4.6521739130434785</v>
      </c>
      <c r="S66" s="26" t="s">
        <v>1020</v>
      </c>
      <c r="T66" s="26">
        <v>5</v>
      </c>
    </row>
    <row r="67" spans="1:22" x14ac:dyDescent="0.25">
      <c r="A67" s="14" t="s">
        <v>505</v>
      </c>
      <c r="B67" s="14" t="s">
        <v>501</v>
      </c>
      <c r="C67" s="26">
        <v>4</v>
      </c>
      <c r="D67" s="26">
        <v>2</v>
      </c>
      <c r="E67" s="26">
        <v>1</v>
      </c>
      <c r="F67" s="26">
        <v>2</v>
      </c>
      <c r="G67" s="26">
        <v>0</v>
      </c>
      <c r="H67" s="26">
        <v>0</v>
      </c>
      <c r="I67" s="26">
        <v>1.1000000000000001</v>
      </c>
      <c r="J67" s="26" t="e">
        <f>E67/(D67-F67)</f>
        <v>#DIV/0!</v>
      </c>
      <c r="K67" s="26">
        <v>39</v>
      </c>
      <c r="L67" s="26">
        <v>3</v>
      </c>
      <c r="M67" s="26">
        <v>149</v>
      </c>
      <c r="N67" s="26">
        <v>0</v>
      </c>
      <c r="O67" s="26">
        <v>0</v>
      </c>
      <c r="P67" s="12">
        <f>IFERROR(ROUND(M67/L67,2),0)</f>
        <v>49.67</v>
      </c>
      <c r="Q67" s="12">
        <f>IFERROR(ROUND(K67*6/L67,2),0)</f>
        <v>78</v>
      </c>
      <c r="R67" s="12">
        <f>IFERROR(ROUND(M67/K67,2),0)</f>
        <v>3.82</v>
      </c>
      <c r="S67" s="14" t="s">
        <v>1021</v>
      </c>
      <c r="T67">
        <v>1</v>
      </c>
    </row>
    <row r="68" spans="1:22" x14ac:dyDescent="0.25">
      <c r="A68" s="26" t="s">
        <v>505</v>
      </c>
      <c r="B68" s="26" t="s">
        <v>508</v>
      </c>
      <c r="C68" s="26">
        <v>9</v>
      </c>
      <c r="D68" s="26">
        <v>7</v>
      </c>
      <c r="E68" s="26">
        <v>8</v>
      </c>
      <c r="F68" s="26">
        <v>4</v>
      </c>
      <c r="G68" s="26">
        <v>0</v>
      </c>
      <c r="H68" s="26">
        <v>0</v>
      </c>
      <c r="I68" s="26">
        <v>4</v>
      </c>
      <c r="J68" s="26">
        <v>2.6666666666666665</v>
      </c>
      <c r="K68" s="26">
        <v>49.1</v>
      </c>
      <c r="L68" s="26">
        <v>8</v>
      </c>
      <c r="M68" s="26">
        <v>223</v>
      </c>
      <c r="N68" s="26">
        <v>0</v>
      </c>
      <c r="O68" s="26">
        <v>0</v>
      </c>
      <c r="P68" s="26">
        <v>27.875</v>
      </c>
      <c r="Q68" s="26">
        <v>36.825000000000003</v>
      </c>
      <c r="R68" s="12">
        <v>4.5417515274949078</v>
      </c>
      <c r="S68" s="26" t="s">
        <v>1022</v>
      </c>
      <c r="T68" s="26">
        <v>2</v>
      </c>
    </row>
    <row r="69" spans="1:22" x14ac:dyDescent="0.25">
      <c r="A69" s="26" t="s">
        <v>505</v>
      </c>
      <c r="B69" s="15" t="s">
        <v>512</v>
      </c>
      <c r="C69" s="15">
        <v>1</v>
      </c>
      <c r="D69" s="15">
        <v>1</v>
      </c>
      <c r="E69" s="15">
        <v>0</v>
      </c>
      <c r="F69" s="15">
        <v>1</v>
      </c>
      <c r="G69" s="15">
        <v>0</v>
      </c>
      <c r="H69" s="15">
        <v>0</v>
      </c>
      <c r="I69" s="15">
        <v>0.1</v>
      </c>
      <c r="J69" s="12">
        <v>0</v>
      </c>
      <c r="K69" s="15">
        <v>6</v>
      </c>
      <c r="L69" s="15">
        <v>0</v>
      </c>
      <c r="M69" s="15">
        <v>32</v>
      </c>
      <c r="N69" s="15">
        <v>0</v>
      </c>
      <c r="O69" s="15">
        <v>0</v>
      </c>
      <c r="P69" s="12">
        <v>0</v>
      </c>
      <c r="Q69" s="12">
        <v>0</v>
      </c>
      <c r="R69" s="12">
        <v>5.333333333333333</v>
      </c>
      <c r="S69" s="26" t="s">
        <v>1023</v>
      </c>
      <c r="T69" s="26"/>
      <c r="U69" s="26"/>
      <c r="V69" s="26"/>
    </row>
    <row r="70" spans="1:22" x14ac:dyDescent="0.25">
      <c r="A70" s="32" t="s">
        <v>489</v>
      </c>
      <c r="B70" s="10" t="s">
        <v>475</v>
      </c>
      <c r="C70" s="26">
        <v>11</v>
      </c>
      <c r="D70" s="26">
        <v>10</v>
      </c>
      <c r="E70" s="26">
        <v>153</v>
      </c>
      <c r="F70" s="26">
        <v>0</v>
      </c>
      <c r="G70" s="26">
        <v>0</v>
      </c>
      <c r="H70" s="26">
        <v>0</v>
      </c>
      <c r="I70" s="26">
        <v>37</v>
      </c>
      <c r="J70" s="11">
        <f>E70/(D70-F70)</f>
        <v>15.3</v>
      </c>
      <c r="P70" s="12">
        <f>IFERROR(ROUND(M70/L70,2),0)</f>
        <v>0</v>
      </c>
      <c r="Q70" s="12">
        <f>IFERROR(ROUND(K70*6/L70,2),0)</f>
        <v>0</v>
      </c>
      <c r="R70" s="12">
        <f>IFERROR(ROUND(M70/K70,2),0)</f>
        <v>0</v>
      </c>
      <c r="T70">
        <v>5</v>
      </c>
    </row>
    <row r="71" spans="1:22" x14ac:dyDescent="0.25">
      <c r="A71" s="32" t="s">
        <v>489</v>
      </c>
      <c r="B71" s="14" t="s">
        <v>501</v>
      </c>
      <c r="C71" s="26">
        <v>6</v>
      </c>
      <c r="D71" s="26">
        <v>5</v>
      </c>
      <c r="E71" s="26">
        <v>20</v>
      </c>
      <c r="F71" s="26">
        <v>0</v>
      </c>
      <c r="G71" s="26">
        <v>0</v>
      </c>
      <c r="H71" s="26">
        <v>0</v>
      </c>
      <c r="I71" s="26">
        <v>11</v>
      </c>
      <c r="J71" s="26">
        <f>E71/(D71-F71)</f>
        <v>4</v>
      </c>
      <c r="P71" s="12">
        <f>IFERROR(ROUND(M71/L71,2),0)</f>
        <v>0</v>
      </c>
      <c r="Q71" s="12">
        <f>IFERROR(ROUND(K71*6/L71,2),0)</f>
        <v>0</v>
      </c>
      <c r="R71" s="12">
        <f>IFERROR(ROUND(M71/K71,2),0)</f>
        <v>0</v>
      </c>
      <c r="T71">
        <v>6</v>
      </c>
    </row>
    <row r="72" spans="1:22" x14ac:dyDescent="0.25">
      <c r="A72" s="32" t="s">
        <v>489</v>
      </c>
      <c r="B72" s="26" t="s">
        <v>508</v>
      </c>
      <c r="C72" s="26">
        <v>10</v>
      </c>
      <c r="D72" s="26">
        <v>9</v>
      </c>
      <c r="E72" s="26">
        <v>157</v>
      </c>
      <c r="F72" s="26">
        <v>3</v>
      </c>
      <c r="G72" s="26">
        <v>0</v>
      </c>
      <c r="H72" s="26">
        <v>0</v>
      </c>
      <c r="I72" s="26">
        <v>43.1</v>
      </c>
      <c r="J72" s="26">
        <v>26.166666666666668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12">
        <v>0</v>
      </c>
      <c r="S72" s="26">
        <v>0</v>
      </c>
      <c r="T72" s="26">
        <v>4</v>
      </c>
    </row>
    <row r="73" spans="1:22" x14ac:dyDescent="0.25">
      <c r="A73" s="26" t="s">
        <v>489</v>
      </c>
      <c r="B73" s="15" t="s">
        <v>512</v>
      </c>
      <c r="C73" s="15">
        <v>5</v>
      </c>
      <c r="D73" s="15">
        <v>5</v>
      </c>
      <c r="E73" s="15">
        <v>63</v>
      </c>
      <c r="F73" s="15">
        <v>1</v>
      </c>
      <c r="G73" s="15">
        <v>0</v>
      </c>
      <c r="H73" s="15">
        <v>0</v>
      </c>
      <c r="I73" s="15">
        <v>19</v>
      </c>
      <c r="J73" s="12">
        <v>15.75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2">
        <v>0</v>
      </c>
      <c r="Q73" s="12">
        <v>0</v>
      </c>
      <c r="R73" s="12">
        <v>0</v>
      </c>
      <c r="S73" s="26">
        <v>0</v>
      </c>
      <c r="T73" s="26">
        <v>1</v>
      </c>
      <c r="U73" s="26"/>
      <c r="V73" s="26"/>
    </row>
    <row r="74" spans="1:22" x14ac:dyDescent="0.25">
      <c r="A74" s="26" t="s">
        <v>489</v>
      </c>
      <c r="B74" s="26" t="s">
        <v>515</v>
      </c>
      <c r="C74" s="26">
        <v>13</v>
      </c>
      <c r="D74" s="26">
        <v>11</v>
      </c>
      <c r="E74" s="26">
        <v>180</v>
      </c>
      <c r="F74" s="26">
        <v>0</v>
      </c>
      <c r="G74" s="26">
        <v>1</v>
      </c>
      <c r="H74" s="26">
        <v>0</v>
      </c>
      <c r="I74" s="26">
        <v>62</v>
      </c>
      <c r="J74" s="26">
        <v>16.363636363636363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3</v>
      </c>
    </row>
    <row r="75" spans="1:22" x14ac:dyDescent="0.25">
      <c r="A75" t="s">
        <v>489</v>
      </c>
      <c r="B75" t="s">
        <v>975</v>
      </c>
      <c r="C75">
        <v>10</v>
      </c>
      <c r="D75">
        <v>10</v>
      </c>
      <c r="E75">
        <v>81</v>
      </c>
      <c r="F75">
        <v>2</v>
      </c>
      <c r="G75">
        <v>0</v>
      </c>
      <c r="H75">
        <v>0</v>
      </c>
      <c r="I75">
        <v>34.1</v>
      </c>
      <c r="J75">
        <v>10.130000000000001</v>
      </c>
      <c r="K75">
        <v>0</v>
      </c>
      <c r="L75">
        <v>0</v>
      </c>
      <c r="M75">
        <v>0</v>
      </c>
      <c r="N75">
        <v>0</v>
      </c>
      <c r="O75">
        <v>0</v>
      </c>
      <c r="S75" t="s">
        <v>982</v>
      </c>
      <c r="T75">
        <v>7</v>
      </c>
      <c r="U75">
        <v>0</v>
      </c>
      <c r="V75">
        <v>0</v>
      </c>
    </row>
    <row r="76" spans="1:22" x14ac:dyDescent="0.25">
      <c r="A76" s="26" t="s">
        <v>510</v>
      </c>
      <c r="B76" s="26" t="s">
        <v>508</v>
      </c>
      <c r="C76" s="26">
        <v>3</v>
      </c>
      <c r="D76" s="26">
        <v>3</v>
      </c>
      <c r="E76" s="26">
        <v>4</v>
      </c>
      <c r="F76" s="26">
        <v>1</v>
      </c>
      <c r="G76" s="26">
        <v>0</v>
      </c>
      <c r="H76" s="26">
        <v>0</v>
      </c>
      <c r="I76" s="26">
        <v>3</v>
      </c>
      <c r="J76" s="26">
        <v>2</v>
      </c>
      <c r="K76" s="26">
        <v>3</v>
      </c>
      <c r="L76" s="26">
        <v>1</v>
      </c>
      <c r="M76" s="26">
        <v>5</v>
      </c>
      <c r="N76" s="26">
        <v>0</v>
      </c>
      <c r="O76" s="26">
        <v>0</v>
      </c>
      <c r="P76" s="26">
        <v>5</v>
      </c>
      <c r="Q76" s="26">
        <v>18</v>
      </c>
      <c r="R76" s="12">
        <v>1.6666666666666667</v>
      </c>
      <c r="S76" s="26" t="s">
        <v>1024</v>
      </c>
    </row>
    <row r="77" spans="1:22" x14ac:dyDescent="0.25">
      <c r="A77" t="s">
        <v>553</v>
      </c>
      <c r="B77" s="10" t="s">
        <v>475</v>
      </c>
      <c r="C77" s="26">
        <v>1</v>
      </c>
      <c r="D77" s="26">
        <v>1</v>
      </c>
      <c r="E77" s="26">
        <v>2</v>
      </c>
      <c r="F77" s="26">
        <v>1</v>
      </c>
      <c r="G77" s="26">
        <v>0</v>
      </c>
      <c r="H77" s="26">
        <v>0</v>
      </c>
      <c r="I77" s="26" t="s">
        <v>490</v>
      </c>
      <c r="J77" s="11" t="e">
        <f>E77/(D77-F77)</f>
        <v>#DIV/0!</v>
      </c>
      <c r="P77" s="12">
        <f>IFERROR(ROUND(M77/L77,2),0)</f>
        <v>0</v>
      </c>
      <c r="Q77" s="12">
        <f>IFERROR(ROUND(K77*6/L77,2),0)</f>
        <v>0</v>
      </c>
      <c r="R77" s="12">
        <f>IFERROR(ROUND(M77/K77,2),0)</f>
        <v>0</v>
      </c>
      <c r="T77">
        <v>0</v>
      </c>
    </row>
    <row r="78" spans="1:22" x14ac:dyDescent="0.25">
      <c r="A78" t="s">
        <v>553</v>
      </c>
      <c r="B78" s="14" t="s">
        <v>501</v>
      </c>
      <c r="C78" s="26">
        <v>6</v>
      </c>
      <c r="D78" s="26">
        <v>5</v>
      </c>
      <c r="E78" s="26">
        <v>40</v>
      </c>
      <c r="F78" s="26">
        <v>0</v>
      </c>
      <c r="G78" s="26">
        <v>0</v>
      </c>
      <c r="H78" s="26">
        <v>0</v>
      </c>
      <c r="I78" s="26">
        <v>29</v>
      </c>
      <c r="J78" s="26">
        <f>E78/(D78-F78)</f>
        <v>8</v>
      </c>
      <c r="K78" s="26">
        <v>61</v>
      </c>
      <c r="L78" s="26">
        <v>6</v>
      </c>
      <c r="M78" s="26">
        <v>196</v>
      </c>
      <c r="N78" s="26">
        <v>0</v>
      </c>
      <c r="O78" s="26">
        <v>0</v>
      </c>
      <c r="P78" s="12">
        <f>IFERROR(ROUND(M78/L78,2),0)</f>
        <v>32.67</v>
      </c>
      <c r="Q78" s="12">
        <f>IFERROR(ROUND(K78*6/L78,2),0)</f>
        <v>61</v>
      </c>
      <c r="R78" s="12">
        <f>IFERROR(ROUND(M78/K78,2),0)</f>
        <v>3.21</v>
      </c>
      <c r="S78" s="14" t="s">
        <v>1025</v>
      </c>
      <c r="T78">
        <v>7</v>
      </c>
    </row>
    <row r="79" spans="1:22" x14ac:dyDescent="0.25">
      <c r="A79" t="s">
        <v>553</v>
      </c>
      <c r="B79" s="26" t="s">
        <v>508</v>
      </c>
      <c r="C79" s="26">
        <v>7</v>
      </c>
      <c r="D79" s="26">
        <v>5</v>
      </c>
      <c r="E79" s="26">
        <v>36</v>
      </c>
      <c r="F79" s="26">
        <v>1</v>
      </c>
      <c r="G79" s="26">
        <v>0</v>
      </c>
      <c r="H79" s="26">
        <v>0</v>
      </c>
      <c r="I79" s="26">
        <v>19</v>
      </c>
      <c r="J79" s="26">
        <v>9</v>
      </c>
      <c r="K79" s="26">
        <v>42.1</v>
      </c>
      <c r="L79" s="26">
        <v>3</v>
      </c>
      <c r="M79" s="26">
        <v>201</v>
      </c>
      <c r="N79" s="26">
        <v>0</v>
      </c>
      <c r="O79" s="26">
        <v>0</v>
      </c>
      <c r="P79" s="26">
        <v>67</v>
      </c>
      <c r="Q79" s="26">
        <v>84.2</v>
      </c>
      <c r="R79" s="12">
        <v>4.7743467933491681</v>
      </c>
      <c r="S79" s="26" t="s">
        <v>1026</v>
      </c>
      <c r="T79" s="26">
        <v>1</v>
      </c>
    </row>
    <row r="80" spans="1:22" x14ac:dyDescent="0.25">
      <c r="A80" t="s">
        <v>553</v>
      </c>
      <c r="B80" t="s">
        <v>515</v>
      </c>
      <c r="C80">
        <v>10</v>
      </c>
      <c r="D80">
        <v>8</v>
      </c>
      <c r="E80">
        <v>99</v>
      </c>
      <c r="F80">
        <v>0</v>
      </c>
      <c r="G80">
        <v>0</v>
      </c>
      <c r="H80">
        <v>0</v>
      </c>
      <c r="I80">
        <v>27</v>
      </c>
      <c r="J80">
        <v>12.375</v>
      </c>
      <c r="K80">
        <v>12</v>
      </c>
      <c r="L80">
        <v>0</v>
      </c>
      <c r="M80">
        <v>93</v>
      </c>
      <c r="N80">
        <v>0</v>
      </c>
      <c r="O80">
        <v>0</v>
      </c>
      <c r="P80">
        <v>0</v>
      </c>
      <c r="Q80">
        <v>0</v>
      </c>
      <c r="R80">
        <v>7.75</v>
      </c>
      <c r="S80" t="s">
        <v>1005</v>
      </c>
      <c r="T80" s="26">
        <v>2</v>
      </c>
      <c r="U80" s="26">
        <v>3</v>
      </c>
    </row>
    <row r="81" spans="1:22" x14ac:dyDescent="0.25">
      <c r="A81" t="s">
        <v>553</v>
      </c>
      <c r="B81" t="s">
        <v>975</v>
      </c>
      <c r="C81">
        <v>10</v>
      </c>
      <c r="D81">
        <v>9</v>
      </c>
      <c r="E81">
        <v>89</v>
      </c>
      <c r="F81">
        <v>0</v>
      </c>
      <c r="G81">
        <v>0</v>
      </c>
      <c r="H81">
        <v>0</v>
      </c>
      <c r="I81">
        <v>30</v>
      </c>
      <c r="J81">
        <v>9.89</v>
      </c>
      <c r="K81">
        <v>20</v>
      </c>
      <c r="L81">
        <v>1</v>
      </c>
      <c r="M81">
        <v>86</v>
      </c>
      <c r="N81">
        <v>0</v>
      </c>
      <c r="O81">
        <v>0</v>
      </c>
      <c r="P81">
        <v>86</v>
      </c>
      <c r="Q81">
        <v>120</v>
      </c>
      <c r="R81">
        <v>4.3</v>
      </c>
      <c r="S81" t="s">
        <v>1027</v>
      </c>
      <c r="T81">
        <v>2</v>
      </c>
      <c r="U81">
        <v>0</v>
      </c>
      <c r="V81">
        <v>0</v>
      </c>
    </row>
    <row r="82" spans="1:22" x14ac:dyDescent="0.25">
      <c r="A82" t="s">
        <v>516</v>
      </c>
      <c r="B82" t="s">
        <v>515</v>
      </c>
      <c r="C82">
        <v>4</v>
      </c>
      <c r="D82">
        <v>2</v>
      </c>
      <c r="E82">
        <v>21</v>
      </c>
      <c r="F82">
        <v>0</v>
      </c>
      <c r="G82">
        <v>0</v>
      </c>
      <c r="H82">
        <v>0</v>
      </c>
      <c r="I82">
        <v>17</v>
      </c>
      <c r="J82">
        <v>10.5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 s="26">
        <v>0</v>
      </c>
    </row>
    <row r="83" spans="1:22" x14ac:dyDescent="0.25">
      <c r="A83" t="s">
        <v>984</v>
      </c>
      <c r="B83" t="s">
        <v>975</v>
      </c>
      <c r="C83">
        <v>1</v>
      </c>
      <c r="D83">
        <v>1</v>
      </c>
      <c r="E83">
        <v>0</v>
      </c>
      <c r="F83">
        <v>1</v>
      </c>
      <c r="G83">
        <v>0</v>
      </c>
      <c r="H83">
        <v>0</v>
      </c>
      <c r="I83">
        <v>0.1</v>
      </c>
      <c r="K83">
        <v>2</v>
      </c>
      <c r="L83">
        <v>0</v>
      </c>
      <c r="M83">
        <v>17</v>
      </c>
      <c r="N83">
        <v>0</v>
      </c>
      <c r="O83">
        <v>0</v>
      </c>
      <c r="R83">
        <v>8.5</v>
      </c>
      <c r="S83" t="s">
        <v>985</v>
      </c>
      <c r="T83">
        <v>0</v>
      </c>
      <c r="U83">
        <v>0</v>
      </c>
      <c r="V83">
        <v>0</v>
      </c>
    </row>
    <row r="84" spans="1:22" x14ac:dyDescent="0.25">
      <c r="A84" s="26" t="s">
        <v>872</v>
      </c>
      <c r="B84" s="26" t="s">
        <v>508</v>
      </c>
      <c r="C84" s="26">
        <v>3</v>
      </c>
      <c r="D84" s="26">
        <v>2</v>
      </c>
      <c r="E84" s="26">
        <v>9</v>
      </c>
      <c r="F84" s="26">
        <v>0</v>
      </c>
      <c r="G84" s="26">
        <v>0</v>
      </c>
      <c r="H84" s="26">
        <v>0</v>
      </c>
      <c r="I84" s="26">
        <v>8</v>
      </c>
      <c r="J84" s="26">
        <v>4.5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26">
        <v>0</v>
      </c>
      <c r="R84" s="12">
        <v>0</v>
      </c>
      <c r="S84" s="26">
        <v>0</v>
      </c>
      <c r="T84" s="26">
        <v>2</v>
      </c>
      <c r="V84">
        <v>1</v>
      </c>
    </row>
    <row r="85" spans="1:22" x14ac:dyDescent="0.25">
      <c r="A85" s="26" t="s">
        <v>491</v>
      </c>
      <c r="B85" s="10" t="s">
        <v>475</v>
      </c>
      <c r="C85" s="26">
        <v>6</v>
      </c>
      <c r="D85" s="26">
        <v>6</v>
      </c>
      <c r="E85" s="26">
        <v>41</v>
      </c>
      <c r="F85" s="26">
        <v>0</v>
      </c>
      <c r="G85" s="26">
        <v>0</v>
      </c>
      <c r="H85" s="26">
        <v>0</v>
      </c>
      <c r="I85" s="26">
        <v>19</v>
      </c>
      <c r="J85" s="11">
        <f>E85/(D85-F85)</f>
        <v>6.833333333333333</v>
      </c>
      <c r="P85" s="12">
        <f>IFERROR(ROUND(M85/L85,2),0)</f>
        <v>0</v>
      </c>
      <c r="Q85" s="12">
        <f>IFERROR(ROUND(K85*6/L85,2),0)</f>
        <v>0</v>
      </c>
      <c r="R85" s="12">
        <f>IFERROR(ROUND(M85/K85,2),0)</f>
        <v>0</v>
      </c>
      <c r="T85">
        <v>3</v>
      </c>
    </row>
    <row r="86" spans="1:22" x14ac:dyDescent="0.25">
      <c r="A86" t="s">
        <v>531</v>
      </c>
      <c r="B86" s="14" t="s">
        <v>501</v>
      </c>
      <c r="C86" s="26">
        <v>4</v>
      </c>
      <c r="D86" s="26">
        <v>3</v>
      </c>
      <c r="E86" s="26">
        <v>11</v>
      </c>
      <c r="F86" s="26">
        <v>0</v>
      </c>
      <c r="G86" s="26">
        <v>0</v>
      </c>
      <c r="H86" s="26">
        <v>0</v>
      </c>
      <c r="I86" s="26">
        <v>7</v>
      </c>
      <c r="J86" s="26">
        <f>E86/(D86-F86)</f>
        <v>3.6666666666666665</v>
      </c>
      <c r="K86" s="26">
        <v>30</v>
      </c>
      <c r="L86" s="26">
        <v>3</v>
      </c>
      <c r="M86" s="26">
        <v>90</v>
      </c>
      <c r="N86" s="26">
        <v>0</v>
      </c>
      <c r="O86" s="26">
        <v>0</v>
      </c>
      <c r="P86" s="12">
        <f>IFERROR(ROUND(M86/L86,2),0)</f>
        <v>30</v>
      </c>
      <c r="Q86" s="12">
        <f>IFERROR(ROUND(K86*6/L86,2),0)</f>
        <v>60</v>
      </c>
      <c r="R86" s="12">
        <f>IFERROR(ROUND(M86/K86,2),0)</f>
        <v>3</v>
      </c>
      <c r="S86" s="14" t="s">
        <v>1028</v>
      </c>
      <c r="T86">
        <v>1</v>
      </c>
    </row>
    <row r="87" spans="1:22" x14ac:dyDescent="0.25">
      <c r="A87" t="s">
        <v>531</v>
      </c>
      <c r="B87" s="26" t="s">
        <v>508</v>
      </c>
      <c r="C87" s="26">
        <v>2</v>
      </c>
      <c r="D87" s="26">
        <v>2</v>
      </c>
      <c r="E87" s="26">
        <v>6</v>
      </c>
      <c r="F87" s="26">
        <v>0</v>
      </c>
      <c r="G87" s="26">
        <v>0</v>
      </c>
      <c r="H87" s="26">
        <v>0</v>
      </c>
      <c r="I87" s="26">
        <v>5</v>
      </c>
      <c r="J87" s="26">
        <v>3</v>
      </c>
      <c r="K87" s="26">
        <v>8</v>
      </c>
      <c r="L87" s="26">
        <v>1</v>
      </c>
      <c r="M87" s="26">
        <v>41</v>
      </c>
      <c r="N87" s="26">
        <v>0</v>
      </c>
      <c r="O87" s="26">
        <v>0</v>
      </c>
      <c r="P87" s="26">
        <v>41</v>
      </c>
      <c r="Q87" s="26">
        <v>48</v>
      </c>
      <c r="R87" s="12">
        <v>5.125</v>
      </c>
      <c r="S87" s="26" t="s">
        <v>1029</v>
      </c>
      <c r="T87" s="26">
        <v>1</v>
      </c>
    </row>
    <row r="88" spans="1:22" x14ac:dyDescent="0.25">
      <c r="A88" t="s">
        <v>531</v>
      </c>
      <c r="B88" s="15" t="s">
        <v>512</v>
      </c>
      <c r="C88" s="15">
        <v>6</v>
      </c>
      <c r="D88" s="15">
        <v>3</v>
      </c>
      <c r="E88" s="15">
        <v>1</v>
      </c>
      <c r="F88" s="15">
        <v>0</v>
      </c>
      <c r="G88" s="15">
        <v>0</v>
      </c>
      <c r="H88" s="15">
        <v>0</v>
      </c>
      <c r="I88" s="15">
        <v>1</v>
      </c>
      <c r="J88" s="12">
        <v>0.33333333333333331</v>
      </c>
      <c r="K88" s="15">
        <v>32</v>
      </c>
      <c r="L88" s="15">
        <v>1</v>
      </c>
      <c r="M88" s="15">
        <v>150</v>
      </c>
      <c r="N88" s="15">
        <v>0</v>
      </c>
      <c r="O88" s="15">
        <v>0</v>
      </c>
      <c r="P88" s="12">
        <v>150</v>
      </c>
      <c r="Q88" s="12">
        <v>192</v>
      </c>
      <c r="R88" s="12">
        <v>4.6875</v>
      </c>
      <c r="S88" s="26" t="s">
        <v>1030</v>
      </c>
      <c r="T88" s="26"/>
      <c r="U88" s="26"/>
      <c r="V88" s="26"/>
    </row>
    <row r="89" spans="1:22" x14ac:dyDescent="0.25">
      <c r="A89" t="s">
        <v>531</v>
      </c>
      <c r="B89" t="s">
        <v>515</v>
      </c>
      <c r="C89">
        <v>12</v>
      </c>
      <c r="D89">
        <v>10</v>
      </c>
      <c r="E89">
        <v>75</v>
      </c>
      <c r="F89">
        <v>4</v>
      </c>
      <c r="G89">
        <v>0</v>
      </c>
      <c r="H89">
        <v>0</v>
      </c>
      <c r="I89">
        <v>22.1</v>
      </c>
      <c r="J89">
        <v>12.5</v>
      </c>
      <c r="K89">
        <v>67</v>
      </c>
      <c r="L89">
        <v>11</v>
      </c>
      <c r="M89">
        <v>257</v>
      </c>
      <c r="N89">
        <v>0</v>
      </c>
      <c r="O89">
        <v>0</v>
      </c>
      <c r="P89">
        <v>23.363636363636363</v>
      </c>
      <c r="Q89">
        <v>36.545454545454547</v>
      </c>
      <c r="R89">
        <v>3.8358208955223883</v>
      </c>
      <c r="S89" t="s">
        <v>1031</v>
      </c>
      <c r="T89">
        <v>6</v>
      </c>
    </row>
    <row r="90" spans="1:22" x14ac:dyDescent="0.25">
      <c r="A90" t="s">
        <v>531</v>
      </c>
      <c r="B90" t="s">
        <v>975</v>
      </c>
      <c r="C90">
        <v>12</v>
      </c>
      <c r="D90">
        <v>11</v>
      </c>
      <c r="E90">
        <v>178</v>
      </c>
      <c r="F90">
        <v>1</v>
      </c>
      <c r="G90">
        <v>2</v>
      </c>
      <c r="H90">
        <v>0</v>
      </c>
      <c r="I90">
        <v>53</v>
      </c>
      <c r="J90">
        <v>17.8</v>
      </c>
      <c r="K90">
        <v>94.1</v>
      </c>
      <c r="L90">
        <v>23</v>
      </c>
      <c r="M90">
        <v>313</v>
      </c>
      <c r="N90">
        <v>0</v>
      </c>
      <c r="O90">
        <v>0</v>
      </c>
      <c r="P90">
        <v>13.61</v>
      </c>
      <c r="Q90">
        <v>24.57</v>
      </c>
      <c r="R90">
        <v>3.32</v>
      </c>
      <c r="S90" t="s">
        <v>1032</v>
      </c>
      <c r="T90">
        <v>3</v>
      </c>
      <c r="U90">
        <v>0</v>
      </c>
      <c r="V90">
        <v>0</v>
      </c>
    </row>
    <row r="91" spans="1:22" x14ac:dyDescent="0.25">
      <c r="A91" s="26" t="s">
        <v>492</v>
      </c>
      <c r="B91" s="10" t="s">
        <v>475</v>
      </c>
      <c r="C91" s="26">
        <v>1</v>
      </c>
      <c r="D91" s="26">
        <v>1</v>
      </c>
      <c r="E91" s="26">
        <v>5</v>
      </c>
      <c r="F91" s="26">
        <v>1</v>
      </c>
      <c r="G91" s="26">
        <v>0</v>
      </c>
      <c r="H91" s="26">
        <v>0</v>
      </c>
      <c r="I91" s="26" t="s">
        <v>493</v>
      </c>
      <c r="J91" s="11" t="e">
        <f>E91/(D91-F91)</f>
        <v>#DIV/0!</v>
      </c>
      <c r="P91" s="12">
        <f>IFERROR(ROUND(M91/L91,2),0)</f>
        <v>0</v>
      </c>
      <c r="Q91" s="12">
        <f>IFERROR(ROUND(K91*6/L91,2),0)</f>
        <v>0</v>
      </c>
      <c r="R91" s="12">
        <f>IFERROR(ROUND(M91/K91,2),0)</f>
        <v>0</v>
      </c>
      <c r="T91">
        <v>1</v>
      </c>
    </row>
    <row r="92" spans="1:22" x14ac:dyDescent="0.25">
      <c r="A92" s="14" t="s">
        <v>492</v>
      </c>
      <c r="B92" s="14" t="s">
        <v>501</v>
      </c>
      <c r="C92" s="26">
        <v>7</v>
      </c>
      <c r="D92" s="26">
        <v>4</v>
      </c>
      <c r="E92" s="26">
        <v>53</v>
      </c>
      <c r="F92" s="26">
        <v>0</v>
      </c>
      <c r="G92" s="26">
        <v>0</v>
      </c>
      <c r="H92" s="26">
        <v>0</v>
      </c>
      <c r="I92" s="26">
        <v>17</v>
      </c>
      <c r="J92" s="26">
        <f>E92/(D92-F92)</f>
        <v>13.25</v>
      </c>
      <c r="P92" s="12">
        <f>IFERROR(ROUND(M92/L92,2),0)</f>
        <v>0</v>
      </c>
      <c r="Q92" s="12">
        <f>IFERROR(ROUND(K92*6/L92,2),0)</f>
        <v>0</v>
      </c>
      <c r="R92" s="12">
        <f>IFERROR(ROUND(M92/K92,2),0)</f>
        <v>0</v>
      </c>
      <c r="T92">
        <v>6</v>
      </c>
    </row>
    <row r="93" spans="1:22" x14ac:dyDescent="0.25">
      <c r="A93" s="26" t="s">
        <v>492</v>
      </c>
      <c r="B93" s="26" t="s">
        <v>508</v>
      </c>
      <c r="C93" s="26">
        <v>3</v>
      </c>
      <c r="D93" s="26">
        <v>3</v>
      </c>
      <c r="E93" s="26">
        <v>39</v>
      </c>
      <c r="F93" s="26">
        <v>0</v>
      </c>
      <c r="G93" s="26">
        <v>0</v>
      </c>
      <c r="H93" s="26">
        <v>0</v>
      </c>
      <c r="I93" s="26">
        <v>22</v>
      </c>
      <c r="J93" s="26">
        <v>13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12">
        <v>0</v>
      </c>
      <c r="S93" s="26">
        <v>0</v>
      </c>
      <c r="T93" s="26">
        <v>2</v>
      </c>
    </row>
    <row r="94" spans="1:22" x14ac:dyDescent="0.25">
      <c r="A94" s="26" t="s">
        <v>492</v>
      </c>
      <c r="B94" s="15" t="s">
        <v>512</v>
      </c>
      <c r="C94" s="15">
        <v>1</v>
      </c>
      <c r="D94" s="15">
        <v>1</v>
      </c>
      <c r="E94" s="15">
        <v>3</v>
      </c>
      <c r="F94" s="15">
        <v>0</v>
      </c>
      <c r="G94" s="15">
        <v>0</v>
      </c>
      <c r="H94" s="15">
        <v>0</v>
      </c>
      <c r="I94" s="15">
        <v>3</v>
      </c>
      <c r="J94" s="12">
        <v>3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2">
        <v>0</v>
      </c>
      <c r="Q94" s="12">
        <v>0</v>
      </c>
      <c r="R94" s="12">
        <v>0</v>
      </c>
      <c r="S94" s="26">
        <v>0</v>
      </c>
      <c r="T94" s="26">
        <v>1</v>
      </c>
      <c r="U94" s="26"/>
      <c r="V94" s="26"/>
    </row>
    <row r="95" spans="1:22" x14ac:dyDescent="0.25">
      <c r="A95" s="26" t="s">
        <v>494</v>
      </c>
      <c r="B95" s="10" t="s">
        <v>475</v>
      </c>
      <c r="C95" s="26">
        <v>10</v>
      </c>
      <c r="D95" s="26">
        <v>8</v>
      </c>
      <c r="E95" s="26">
        <v>57</v>
      </c>
      <c r="F95" s="26">
        <v>3</v>
      </c>
      <c r="G95" s="26">
        <v>0</v>
      </c>
      <c r="H95" s="26">
        <v>0</v>
      </c>
      <c r="I95" s="26" t="s">
        <v>495</v>
      </c>
      <c r="J95" s="11">
        <f>E95/(D95-F95)</f>
        <v>11.4</v>
      </c>
      <c r="K95" s="26">
        <v>136</v>
      </c>
      <c r="L95" s="26">
        <v>16</v>
      </c>
      <c r="M95" s="26">
        <v>328</v>
      </c>
      <c r="N95" s="26">
        <v>1</v>
      </c>
      <c r="O95" s="26">
        <v>0</v>
      </c>
      <c r="P95" s="12">
        <f>IFERROR(ROUND(M95/L95,2),0)</f>
        <v>20.5</v>
      </c>
      <c r="Q95" s="12">
        <f>IFERROR(ROUND(K95*6/L95,2),0)</f>
        <v>51</v>
      </c>
      <c r="R95" s="12">
        <f>IFERROR(ROUND(M95/K95,2),0)</f>
        <v>2.41</v>
      </c>
      <c r="S95" s="27" t="s">
        <v>1033</v>
      </c>
      <c r="T95">
        <v>3</v>
      </c>
    </row>
    <row r="96" spans="1:22" x14ac:dyDescent="0.25">
      <c r="A96" s="14" t="s">
        <v>494</v>
      </c>
      <c r="B96" s="14" t="s">
        <v>501</v>
      </c>
      <c r="C96" s="26">
        <v>12</v>
      </c>
      <c r="D96" s="26">
        <v>9</v>
      </c>
      <c r="E96" s="26">
        <v>68</v>
      </c>
      <c r="F96" s="26">
        <v>2</v>
      </c>
      <c r="G96" s="26">
        <v>0</v>
      </c>
      <c r="H96" s="26">
        <v>0</v>
      </c>
      <c r="I96" s="26">
        <v>26</v>
      </c>
      <c r="J96" s="26">
        <f>E96/(D96-F96)</f>
        <v>9.7142857142857135</v>
      </c>
      <c r="K96" s="26">
        <v>149</v>
      </c>
      <c r="L96" s="26">
        <v>13</v>
      </c>
      <c r="M96" s="26">
        <v>372</v>
      </c>
      <c r="N96" s="26">
        <v>0</v>
      </c>
      <c r="O96" s="26">
        <v>0</v>
      </c>
      <c r="P96" s="12">
        <f>IFERROR(ROUND(M96/L96,2),0)</f>
        <v>28.62</v>
      </c>
      <c r="Q96" s="12">
        <f>IFERROR(ROUND(K96*6/L96,2),0)</f>
        <v>68.77</v>
      </c>
      <c r="R96" s="12">
        <f>IFERROR(ROUND(M96/K96,2),0)</f>
        <v>2.5</v>
      </c>
      <c r="S96" s="14" t="s">
        <v>1034</v>
      </c>
      <c r="T96">
        <v>4</v>
      </c>
    </row>
    <row r="97" spans="1:22" x14ac:dyDescent="0.25">
      <c r="A97" t="s">
        <v>983</v>
      </c>
      <c r="B97" t="s">
        <v>975</v>
      </c>
      <c r="C97">
        <v>13</v>
      </c>
      <c r="D97">
        <v>17</v>
      </c>
      <c r="E97">
        <v>392</v>
      </c>
      <c r="F97">
        <v>3</v>
      </c>
      <c r="G97">
        <v>1</v>
      </c>
      <c r="H97">
        <v>1</v>
      </c>
      <c r="I97">
        <v>107</v>
      </c>
      <c r="J97">
        <v>28</v>
      </c>
      <c r="K97">
        <v>8</v>
      </c>
      <c r="L97">
        <v>0</v>
      </c>
      <c r="M97">
        <v>21</v>
      </c>
      <c r="N97">
        <v>0</v>
      </c>
      <c r="O97">
        <v>0</v>
      </c>
      <c r="R97">
        <v>2.63</v>
      </c>
      <c r="S97" t="s">
        <v>982</v>
      </c>
      <c r="T97">
        <v>9</v>
      </c>
      <c r="U97">
        <v>1</v>
      </c>
      <c r="V97">
        <v>0</v>
      </c>
    </row>
    <row r="98" spans="1:22" x14ac:dyDescent="0.25">
      <c r="A98" t="s">
        <v>517</v>
      </c>
      <c r="B98" t="s">
        <v>515</v>
      </c>
      <c r="C98">
        <v>16</v>
      </c>
      <c r="D98">
        <v>15</v>
      </c>
      <c r="E98">
        <v>208</v>
      </c>
      <c r="F98">
        <v>2</v>
      </c>
      <c r="G98">
        <v>0</v>
      </c>
      <c r="H98">
        <v>0</v>
      </c>
      <c r="I98">
        <v>43</v>
      </c>
      <c r="J98">
        <v>16</v>
      </c>
      <c r="K98">
        <v>117.2</v>
      </c>
      <c r="L98">
        <v>18</v>
      </c>
      <c r="M98">
        <v>386</v>
      </c>
      <c r="N98">
        <v>0</v>
      </c>
      <c r="O98">
        <v>0</v>
      </c>
      <c r="P98">
        <v>21.444444444444443</v>
      </c>
      <c r="Q98">
        <v>39.06666666666667</v>
      </c>
      <c r="R98">
        <v>3.2935153583617747</v>
      </c>
      <c r="S98" t="s">
        <v>1035</v>
      </c>
      <c r="T98">
        <v>3</v>
      </c>
    </row>
    <row r="99" spans="1:22" x14ac:dyDescent="0.25">
      <c r="A99" t="s">
        <v>517</v>
      </c>
      <c r="B99" t="s">
        <v>975</v>
      </c>
      <c r="C99">
        <v>11</v>
      </c>
      <c r="D99">
        <v>10</v>
      </c>
      <c r="E99">
        <v>89</v>
      </c>
      <c r="F99">
        <v>0</v>
      </c>
      <c r="G99">
        <v>0</v>
      </c>
      <c r="H99">
        <v>0</v>
      </c>
      <c r="I99">
        <v>35</v>
      </c>
      <c r="J99">
        <v>8.9</v>
      </c>
      <c r="K99">
        <v>88</v>
      </c>
      <c r="L99">
        <v>9</v>
      </c>
      <c r="M99">
        <v>205</v>
      </c>
      <c r="N99">
        <v>0</v>
      </c>
      <c r="O99">
        <v>0</v>
      </c>
      <c r="P99">
        <v>22.78</v>
      </c>
      <c r="Q99">
        <v>58.67</v>
      </c>
      <c r="R99">
        <v>2.33</v>
      </c>
      <c r="S99" t="s">
        <v>979</v>
      </c>
      <c r="T99">
        <v>0</v>
      </c>
      <c r="U99">
        <v>0</v>
      </c>
      <c r="V99">
        <v>0</v>
      </c>
    </row>
    <row r="100" spans="1:22" x14ac:dyDescent="0.25">
      <c r="A100" s="26" t="s">
        <v>496</v>
      </c>
      <c r="B100" s="10" t="s">
        <v>475</v>
      </c>
      <c r="C100" s="26">
        <v>3</v>
      </c>
      <c r="D100" s="26">
        <v>3</v>
      </c>
      <c r="E100" s="26">
        <v>10</v>
      </c>
      <c r="F100" s="26">
        <v>1</v>
      </c>
      <c r="G100" s="26">
        <v>0</v>
      </c>
      <c r="H100" s="26">
        <v>0</v>
      </c>
      <c r="I100" s="26" t="s">
        <v>497</v>
      </c>
      <c r="J100" s="11">
        <f>E100/(D100-F100)</f>
        <v>5</v>
      </c>
      <c r="P100" s="12">
        <f>IFERROR(ROUND(M100/L100,2),0)</f>
        <v>0</v>
      </c>
      <c r="Q100" s="12">
        <f>IFERROR(ROUND(K100*6/L100,2),0)</f>
        <v>0</v>
      </c>
      <c r="R100" s="12">
        <f>IFERROR(ROUND(M100/K100,2),0)</f>
        <v>0</v>
      </c>
      <c r="T100">
        <v>0</v>
      </c>
    </row>
    <row r="101" spans="1:22" x14ac:dyDescent="0.25">
      <c r="A101" s="26" t="s">
        <v>496</v>
      </c>
      <c r="B101" s="15" t="s">
        <v>508</v>
      </c>
      <c r="C101" s="15">
        <v>8</v>
      </c>
      <c r="D101" s="15">
        <v>8</v>
      </c>
      <c r="E101" s="15">
        <v>67</v>
      </c>
      <c r="F101" s="15">
        <v>1</v>
      </c>
      <c r="G101" s="15">
        <v>0</v>
      </c>
      <c r="H101" s="15">
        <v>0</v>
      </c>
      <c r="I101" s="15">
        <v>42.1</v>
      </c>
      <c r="J101" s="12">
        <v>9.5714285714285712</v>
      </c>
      <c r="K101" s="15">
        <v>60.1</v>
      </c>
      <c r="L101" s="15">
        <v>7</v>
      </c>
      <c r="M101" s="15">
        <v>209</v>
      </c>
      <c r="N101" s="15">
        <v>0</v>
      </c>
      <c r="O101" s="15">
        <v>0</v>
      </c>
      <c r="P101" s="12">
        <v>29.857142857142858</v>
      </c>
      <c r="Q101" s="12">
        <v>51.51428571428572</v>
      </c>
      <c r="R101" s="12">
        <v>3.4775374376039934</v>
      </c>
      <c r="S101" s="26" t="s">
        <v>1036</v>
      </c>
      <c r="T101" s="26">
        <v>2</v>
      </c>
      <c r="U101" s="26"/>
      <c r="V101" s="26"/>
    </row>
    <row r="102" spans="1:22" x14ac:dyDescent="0.25">
      <c r="A102" s="26" t="s">
        <v>496</v>
      </c>
      <c r="B102" s="15" t="s">
        <v>512</v>
      </c>
      <c r="C102" s="15">
        <v>2</v>
      </c>
      <c r="D102" s="15">
        <v>2</v>
      </c>
      <c r="E102" s="15">
        <v>3</v>
      </c>
      <c r="F102" s="15">
        <v>1</v>
      </c>
      <c r="G102" s="15">
        <v>0</v>
      </c>
      <c r="H102" s="15">
        <v>0</v>
      </c>
      <c r="I102" s="15">
        <v>3</v>
      </c>
      <c r="J102" s="12">
        <v>3</v>
      </c>
      <c r="K102" s="15">
        <v>6</v>
      </c>
      <c r="L102" s="15">
        <v>0</v>
      </c>
      <c r="M102" s="15">
        <v>25</v>
      </c>
      <c r="N102" s="15">
        <v>0</v>
      </c>
      <c r="O102" s="15">
        <v>0</v>
      </c>
      <c r="P102" s="12">
        <v>0</v>
      </c>
      <c r="Q102" s="12">
        <v>0</v>
      </c>
      <c r="R102" s="12">
        <v>4.166666666666667</v>
      </c>
      <c r="S102" s="26" t="s">
        <v>1037</v>
      </c>
      <c r="T102" s="26">
        <v>1</v>
      </c>
      <c r="U102" s="26"/>
      <c r="V102" s="26"/>
    </row>
    <row r="103" spans="1:22" x14ac:dyDescent="0.25">
      <c r="A103" s="26" t="s">
        <v>498</v>
      </c>
      <c r="B103" s="10" t="s">
        <v>475</v>
      </c>
      <c r="C103" s="26">
        <v>3</v>
      </c>
      <c r="D103" s="26">
        <v>1</v>
      </c>
      <c r="E103" s="26">
        <v>0</v>
      </c>
      <c r="F103" s="26">
        <v>0</v>
      </c>
      <c r="G103" s="26">
        <v>0</v>
      </c>
      <c r="H103" s="26">
        <v>0</v>
      </c>
      <c r="I103" s="26">
        <v>0</v>
      </c>
      <c r="J103" s="11">
        <f>E103/(D103-F103)</f>
        <v>0</v>
      </c>
      <c r="K103" s="26">
        <v>19</v>
      </c>
      <c r="L103" s="26">
        <v>1</v>
      </c>
      <c r="M103" s="26">
        <v>74</v>
      </c>
      <c r="N103" s="26">
        <v>0</v>
      </c>
      <c r="O103" s="26">
        <v>0</v>
      </c>
      <c r="P103" s="12">
        <f>IFERROR(ROUND(M103/L103,2),0)</f>
        <v>74</v>
      </c>
      <c r="Q103" s="12">
        <f>IFERROR(ROUND(K103*6/L103,2),0)</f>
        <v>114</v>
      </c>
      <c r="R103" s="12">
        <f>IFERROR(ROUND(M103/K103,2),0)</f>
        <v>3.89</v>
      </c>
      <c r="S103" s="27" t="s">
        <v>1038</v>
      </c>
      <c r="T103">
        <v>0</v>
      </c>
    </row>
    <row r="104" spans="1:22" x14ac:dyDescent="0.25">
      <c r="A104" s="14" t="s">
        <v>498</v>
      </c>
      <c r="B104" s="14" t="s">
        <v>501</v>
      </c>
      <c r="C104" s="26">
        <v>8</v>
      </c>
      <c r="D104" s="26">
        <v>6</v>
      </c>
      <c r="E104" s="26">
        <v>47</v>
      </c>
      <c r="F104" s="26">
        <v>0</v>
      </c>
      <c r="G104" s="26">
        <v>0</v>
      </c>
      <c r="H104" s="26">
        <v>0</v>
      </c>
      <c r="I104" s="26">
        <v>17</v>
      </c>
      <c r="J104" s="26">
        <f>E104/(D104-F104)</f>
        <v>7.833333333333333</v>
      </c>
      <c r="K104" s="26">
        <v>34</v>
      </c>
      <c r="L104" s="26">
        <v>3</v>
      </c>
      <c r="M104" s="26">
        <v>133</v>
      </c>
      <c r="N104" s="26">
        <v>0</v>
      </c>
      <c r="O104" s="26">
        <v>0</v>
      </c>
      <c r="P104" s="12">
        <f>IFERROR(ROUND(M104/L104,2),0)</f>
        <v>44.33</v>
      </c>
      <c r="Q104" s="12">
        <f>IFERROR(ROUND(K104*6/L104,2),0)</f>
        <v>68</v>
      </c>
      <c r="R104" s="12">
        <f>IFERROR(ROUND(M104/K104,2),0)</f>
        <v>3.91</v>
      </c>
      <c r="S104" s="14" t="s">
        <v>1039</v>
      </c>
      <c r="T104">
        <v>2</v>
      </c>
    </row>
    <row r="105" spans="1:22" x14ac:dyDescent="0.25">
      <c r="A105" s="26" t="s">
        <v>498</v>
      </c>
      <c r="B105" s="15" t="s">
        <v>508</v>
      </c>
      <c r="C105" s="15">
        <v>7</v>
      </c>
      <c r="D105" s="15">
        <v>7</v>
      </c>
      <c r="E105" s="15">
        <v>46</v>
      </c>
      <c r="F105" s="15">
        <v>2</v>
      </c>
      <c r="G105" s="15">
        <v>0</v>
      </c>
      <c r="H105" s="15">
        <v>0</v>
      </c>
      <c r="I105" s="15">
        <v>15.1</v>
      </c>
      <c r="J105" s="12">
        <v>9.1999999999999993</v>
      </c>
      <c r="K105" s="15">
        <v>43.1</v>
      </c>
      <c r="L105" s="15">
        <v>8</v>
      </c>
      <c r="M105" s="15">
        <v>164</v>
      </c>
      <c r="N105" s="15">
        <v>0</v>
      </c>
      <c r="O105" s="15">
        <v>0</v>
      </c>
      <c r="P105" s="12">
        <v>20.5</v>
      </c>
      <c r="Q105" s="12">
        <v>32.325000000000003</v>
      </c>
      <c r="R105" s="12">
        <v>3.8051044083526682</v>
      </c>
      <c r="S105" s="26" t="s">
        <v>1020</v>
      </c>
      <c r="T105" s="26">
        <v>3</v>
      </c>
      <c r="U105" s="26"/>
      <c r="V105" s="26"/>
    </row>
    <row r="106" spans="1:22" x14ac:dyDescent="0.25">
      <c r="A106" s="26" t="s">
        <v>498</v>
      </c>
      <c r="B106" s="15" t="s">
        <v>512</v>
      </c>
      <c r="C106" s="15">
        <v>16</v>
      </c>
      <c r="D106" s="15">
        <v>12</v>
      </c>
      <c r="E106" s="15">
        <v>118</v>
      </c>
      <c r="F106" s="15">
        <v>4</v>
      </c>
      <c r="G106" s="15">
        <v>0</v>
      </c>
      <c r="H106" s="15">
        <v>0</v>
      </c>
      <c r="I106" s="15">
        <v>18</v>
      </c>
      <c r="J106" s="12">
        <v>14.75</v>
      </c>
      <c r="K106" s="15">
        <v>87.1</v>
      </c>
      <c r="L106" s="15">
        <v>8</v>
      </c>
      <c r="M106" s="15">
        <v>296</v>
      </c>
      <c r="N106" s="15">
        <v>0</v>
      </c>
      <c r="O106" s="15">
        <v>0</v>
      </c>
      <c r="P106" s="12">
        <v>37</v>
      </c>
      <c r="Q106" s="12">
        <v>65.324999999999989</v>
      </c>
      <c r="R106" s="12">
        <v>3.3983926521239955</v>
      </c>
      <c r="S106" s="26" t="s">
        <v>1040</v>
      </c>
      <c r="T106" s="26">
        <v>4</v>
      </c>
      <c r="U106" s="26"/>
      <c r="V106" s="26"/>
    </row>
    <row r="107" spans="1:22" x14ac:dyDescent="0.25">
      <c r="A107" s="14" t="s">
        <v>507</v>
      </c>
      <c r="B107" s="14" t="s">
        <v>501</v>
      </c>
      <c r="C107" s="26">
        <v>1</v>
      </c>
      <c r="D107" s="26">
        <v>1</v>
      </c>
      <c r="E107" s="26">
        <v>6</v>
      </c>
      <c r="F107" s="26">
        <v>1</v>
      </c>
      <c r="G107" s="26">
        <v>0</v>
      </c>
      <c r="H107" s="26">
        <v>0</v>
      </c>
      <c r="I107" s="26">
        <v>6.1</v>
      </c>
      <c r="J107" s="26" t="e">
        <f>E107/(D107-F107)</f>
        <v>#DIV/0!</v>
      </c>
      <c r="K107" s="26">
        <v>6</v>
      </c>
      <c r="L107" s="26">
        <v>0</v>
      </c>
      <c r="M107" s="26">
        <v>13</v>
      </c>
      <c r="N107" s="26">
        <v>0</v>
      </c>
      <c r="O107" s="26">
        <v>0</v>
      </c>
      <c r="P107" s="12">
        <f>IFERROR(ROUND(M107/L107,2),0)</f>
        <v>0</v>
      </c>
      <c r="Q107" s="12">
        <f>IFERROR(ROUND(K107*6/L107,2),0)</f>
        <v>0</v>
      </c>
      <c r="R107" s="12">
        <f>IFERROR(ROUND(M107/K107,2),0)</f>
        <v>2.17</v>
      </c>
      <c r="S107" s="14" t="s">
        <v>1041</v>
      </c>
      <c r="T107">
        <v>0</v>
      </c>
    </row>
    <row r="108" spans="1:22" x14ac:dyDescent="0.25">
      <c r="A108" t="s">
        <v>507</v>
      </c>
      <c r="B108" t="s">
        <v>515</v>
      </c>
      <c r="C108">
        <v>1</v>
      </c>
      <c r="D108">
        <v>1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</row>
    <row r="109" spans="1:22" x14ac:dyDescent="0.25">
      <c r="A109" s="26" t="s">
        <v>499</v>
      </c>
      <c r="B109" s="10" t="s">
        <v>475</v>
      </c>
      <c r="C109" s="26">
        <v>1</v>
      </c>
      <c r="D109" s="26">
        <v>1</v>
      </c>
      <c r="E109" s="26">
        <v>3</v>
      </c>
      <c r="F109" s="26">
        <v>1</v>
      </c>
      <c r="G109" s="26">
        <v>0</v>
      </c>
      <c r="H109" s="26">
        <v>0</v>
      </c>
      <c r="I109" s="26" t="s">
        <v>500</v>
      </c>
      <c r="J109" s="26" t="e">
        <f>E109/(D109-F109)</f>
        <v>#DIV/0!</v>
      </c>
      <c r="K109" s="26">
        <v>7</v>
      </c>
      <c r="L109" s="26">
        <v>1</v>
      </c>
      <c r="M109" s="26">
        <v>12</v>
      </c>
      <c r="N109" s="26">
        <v>0</v>
      </c>
      <c r="O109" s="26">
        <v>0</v>
      </c>
      <c r="P109" s="12">
        <f>IFERROR(ROUND(M109/L109,2),0)</f>
        <v>12</v>
      </c>
      <c r="Q109" s="12">
        <f>IFERROR(ROUND(K109*6/L109,2),0)</f>
        <v>42</v>
      </c>
      <c r="R109" s="12">
        <f>IFERROR(ROUND(M109/K109,2),0)</f>
        <v>1.71</v>
      </c>
      <c r="S109" s="30" t="s">
        <v>1042</v>
      </c>
      <c r="T109">
        <v>0</v>
      </c>
    </row>
    <row r="110" spans="1:22" x14ac:dyDescent="0.25">
      <c r="A110" s="26" t="s">
        <v>499</v>
      </c>
      <c r="B110" s="15" t="s">
        <v>512</v>
      </c>
      <c r="C110" s="15">
        <v>16</v>
      </c>
      <c r="D110" s="15">
        <v>10</v>
      </c>
      <c r="E110" s="15">
        <v>52</v>
      </c>
      <c r="F110" s="15">
        <v>4</v>
      </c>
      <c r="G110" s="15">
        <v>0</v>
      </c>
      <c r="H110" s="15">
        <v>0</v>
      </c>
      <c r="I110" s="15">
        <v>11</v>
      </c>
      <c r="J110" s="12">
        <v>8.6666666666666661</v>
      </c>
      <c r="K110" s="15">
        <v>110</v>
      </c>
      <c r="L110" s="15">
        <v>25</v>
      </c>
      <c r="M110" s="15">
        <v>438</v>
      </c>
      <c r="N110" s="15">
        <v>1</v>
      </c>
      <c r="O110" s="15">
        <v>0</v>
      </c>
      <c r="P110" s="12">
        <v>17.52</v>
      </c>
      <c r="Q110" s="12">
        <v>26.4</v>
      </c>
      <c r="R110" s="12">
        <v>3.9818181818181819</v>
      </c>
      <c r="S110" s="26" t="s">
        <v>1043</v>
      </c>
      <c r="T110" s="26">
        <v>1</v>
      </c>
      <c r="U110" s="26"/>
      <c r="V110" s="26"/>
    </row>
    <row r="111" spans="1:22" x14ac:dyDescent="0.25">
      <c r="A111" t="s">
        <v>499</v>
      </c>
      <c r="B111" t="s">
        <v>515</v>
      </c>
      <c r="C111">
        <v>15</v>
      </c>
      <c r="D111">
        <v>10</v>
      </c>
      <c r="E111">
        <v>37</v>
      </c>
      <c r="F111">
        <v>6</v>
      </c>
      <c r="G111">
        <v>0</v>
      </c>
      <c r="H111">
        <v>0</v>
      </c>
      <c r="I111">
        <v>22.1</v>
      </c>
      <c r="J111">
        <v>9.25</v>
      </c>
      <c r="K111">
        <v>108.1</v>
      </c>
      <c r="L111">
        <v>16</v>
      </c>
      <c r="M111">
        <v>457</v>
      </c>
      <c r="N111">
        <v>0</v>
      </c>
      <c r="O111">
        <v>0</v>
      </c>
      <c r="P111">
        <v>28.5625</v>
      </c>
      <c r="Q111">
        <v>40.537499999999994</v>
      </c>
      <c r="R111">
        <v>4.2275670675300647</v>
      </c>
      <c r="S111" t="s">
        <v>1044</v>
      </c>
      <c r="T111">
        <v>2</v>
      </c>
    </row>
    <row r="112" spans="1:22" x14ac:dyDescent="0.25">
      <c r="A112" t="s">
        <v>499</v>
      </c>
      <c r="B112" t="s">
        <v>975</v>
      </c>
      <c r="C112">
        <v>6</v>
      </c>
      <c r="D112">
        <v>2</v>
      </c>
      <c r="E112">
        <v>11</v>
      </c>
      <c r="F112">
        <v>1</v>
      </c>
      <c r="G112">
        <v>0</v>
      </c>
      <c r="H112">
        <v>0</v>
      </c>
      <c r="I112">
        <v>11.1</v>
      </c>
      <c r="J112">
        <v>11</v>
      </c>
      <c r="K112">
        <v>42.4</v>
      </c>
      <c r="L112">
        <v>6</v>
      </c>
      <c r="M112">
        <v>138</v>
      </c>
      <c r="N112">
        <v>0</v>
      </c>
      <c r="O112">
        <v>0</v>
      </c>
      <c r="P112">
        <v>23</v>
      </c>
      <c r="Q112">
        <v>42.67</v>
      </c>
      <c r="R112">
        <v>3.23</v>
      </c>
      <c r="S112" t="s">
        <v>980</v>
      </c>
      <c r="T112">
        <v>1</v>
      </c>
      <c r="U112">
        <v>3</v>
      </c>
      <c r="V112">
        <v>0</v>
      </c>
    </row>
  </sheetData>
  <autoFilter ref="A1:S112" xr:uid="{403F9ED6-9F71-4328-B3F7-1630AC850890}">
    <sortState xmlns:xlrd2="http://schemas.microsoft.com/office/spreadsheetml/2017/richdata2" ref="A2:S112">
      <sortCondition ref="A1"/>
    </sortState>
  </autoFilter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Top 50's</vt:lpstr>
      <vt:lpstr>Combined Stats - No Formula</vt:lpstr>
      <vt:lpstr>Combined Stats - Formula</vt:lpstr>
      <vt:lpstr>Rodda Stats to 17-18</vt:lpstr>
      <vt:lpstr>Raw Stats Altered</vt:lpstr>
      <vt:lpstr>Raw Stats PV</vt:lpstr>
      <vt:lpstr>Raw Stats &gt;=18-19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Shane Robinson</cp:lastModifiedBy>
  <dcterms:created xsi:type="dcterms:W3CDTF">2023-12-05T09:19:40Z</dcterms:created>
  <dcterms:modified xsi:type="dcterms:W3CDTF">2024-04-10T13:07:01Z</dcterms:modified>
</cp:coreProperties>
</file>